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HeatherMorgan\Desktop\"/>
    </mc:Choice>
  </mc:AlternateContent>
  <xr:revisionPtr revIDLastSave="0" documentId="13_ncr:1_{74C3E435-5166-4E25-B83C-627CDCAB92C2}" xr6:coauthVersionLast="45" xr6:coauthVersionMax="45" xr10:uidLastSave="{00000000-0000-0000-0000-000000000000}"/>
  <bookViews>
    <workbookView xWindow="-110" yWindow="-110" windowWidth="19420" windowHeight="10420" activeTab="2" xr2:uid="{00000000-000D-0000-FFFF-FFFF00000000}"/>
  </bookViews>
  <sheets>
    <sheet name="Form to Fill-1" sheetId="1" r:id="rId1"/>
    <sheet name="Form to Fill-2" sheetId="6" r:id="rId2"/>
    <sheet name="Form to Fill-3" sheetId="5" r:id="rId3"/>
    <sheet name="Example" sheetId="3" state="hidden" r:id="rId4"/>
  </sheets>
  <definedNames>
    <definedName name="_xlnm.Print_Area" localSheetId="0">'Form to Fill-1'!$B$1:$O$36</definedName>
    <definedName name="_xlnm.Print_Area" localSheetId="1">'Form to Fill-2'!$P$1:$Z$224</definedName>
    <definedName name="_xlnm.Print_Area" localSheetId="2">'Form to Fill-3'!$A$1:$AR$22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188" i="6" l="1"/>
  <c r="S195" i="6"/>
  <c r="T195" i="6"/>
  <c r="U195" i="6"/>
  <c r="R195" i="6"/>
  <c r="S57" i="6"/>
  <c r="T57" i="6"/>
  <c r="U57" i="6"/>
  <c r="R57" i="6"/>
  <c r="V18" i="5" l="1"/>
  <c r="T18" i="5"/>
  <c r="R18" i="5"/>
  <c r="P18" i="5"/>
  <c r="L18" i="5"/>
  <c r="J18" i="5"/>
  <c r="H18" i="5"/>
  <c r="F18" i="5"/>
  <c r="R157" i="6"/>
  <c r="U157" i="6"/>
  <c r="T157" i="6"/>
  <c r="S157" i="6"/>
  <c r="N11" i="1"/>
  <c r="M11" i="1"/>
  <c r="L11" i="1"/>
  <c r="K11" i="1"/>
  <c r="S104" i="6" l="1"/>
  <c r="T104" i="6"/>
  <c r="R104" i="6"/>
  <c r="S79" i="6"/>
  <c r="T79" i="6"/>
  <c r="U79" i="6"/>
  <c r="R79" i="6"/>
  <c r="S68" i="6"/>
  <c r="T68" i="6"/>
  <c r="U68" i="6"/>
  <c r="R68" i="6"/>
  <c r="U146" i="6"/>
  <c r="U148" i="6" s="1"/>
  <c r="T146" i="6"/>
  <c r="T148" i="6" s="1"/>
  <c r="S146" i="6"/>
  <c r="S148" i="6" s="1"/>
  <c r="R146" i="6"/>
  <c r="R148" i="6" s="1"/>
  <c r="U123" i="6"/>
  <c r="T123" i="6"/>
  <c r="S123" i="6"/>
  <c r="R123" i="6"/>
  <c r="U86" i="6"/>
  <c r="T86" i="6"/>
  <c r="S86" i="6"/>
  <c r="R86" i="6"/>
  <c r="U40" i="6"/>
  <c r="T40" i="6"/>
  <c r="S40" i="6"/>
  <c r="R40" i="6"/>
  <c r="U31" i="6"/>
  <c r="U32" i="6" s="1"/>
  <c r="T31" i="6"/>
  <c r="T32" i="6" s="1"/>
  <c r="S31" i="6"/>
  <c r="S32" i="6" s="1"/>
  <c r="R31" i="6"/>
  <c r="R32" i="6" s="1"/>
  <c r="N17" i="6"/>
  <c r="M17" i="6"/>
  <c r="L17" i="6"/>
  <c r="K17" i="6"/>
  <c r="N12" i="6"/>
  <c r="M12" i="6"/>
  <c r="L12" i="6"/>
  <c r="K12" i="6"/>
  <c r="N10" i="6"/>
  <c r="M10" i="6"/>
  <c r="L10" i="6"/>
  <c r="K10" i="6"/>
  <c r="N9" i="6"/>
  <c r="M9" i="6"/>
  <c r="L9" i="6"/>
  <c r="K9" i="6"/>
  <c r="N5" i="6"/>
  <c r="M5" i="6"/>
  <c r="L5" i="6"/>
  <c r="K5" i="6"/>
  <c r="N3" i="6"/>
  <c r="AP11" i="5"/>
  <c r="AO11" i="5"/>
  <c r="AI11" i="5"/>
  <c r="AH11" i="5"/>
  <c r="V7" i="5"/>
  <c r="T7" i="5"/>
  <c r="R7" i="5"/>
  <c r="L7" i="5"/>
  <c r="J7" i="5"/>
  <c r="H7" i="5"/>
  <c r="F7" i="5"/>
  <c r="Z5" i="5"/>
  <c r="Y5" i="5"/>
  <c r="D5" i="5"/>
  <c r="C5" i="5"/>
  <c r="B5" i="5"/>
  <c r="N17" i="1" l="1"/>
  <c r="M17" i="1"/>
  <c r="L17" i="1"/>
  <c r="K17" i="1"/>
  <c r="N12" i="1" l="1"/>
  <c r="M12" i="1"/>
  <c r="L12" i="1"/>
  <c r="K12" i="1"/>
  <c r="N10" i="1" l="1"/>
  <c r="M10" i="1"/>
  <c r="L10" i="1"/>
  <c r="K10" i="1"/>
  <c r="N9" i="1" l="1"/>
  <c r="M9" i="1"/>
  <c r="L9" i="1"/>
  <c r="K9" i="1"/>
  <c r="N5" i="1" l="1"/>
  <c r="M5" i="1"/>
  <c r="L5" i="1"/>
  <c r="K5" i="1"/>
  <c r="P14" i="3" l="1"/>
  <c r="Q14" i="3"/>
  <c r="O14" i="3"/>
  <c r="R14" i="3" l="1"/>
  <c r="AK3" i="3"/>
  <c r="AB3" i="3"/>
  <c r="N3" i="1"/>
  <c r="K3" i="3"/>
  <c r="L3" i="3"/>
  <c r="M3" i="3"/>
  <c r="J3" i="3"/>
  <c r="S10" i="6"/>
  <c r="R10" i="6"/>
  <c r="U10" i="6"/>
  <c r="T10" i="6"/>
</calcChain>
</file>

<file path=xl/sharedStrings.xml><?xml version="1.0" encoding="utf-8"?>
<sst xmlns="http://schemas.openxmlformats.org/spreadsheetml/2006/main" count="918" uniqueCount="331">
  <si>
    <t>List of Courses Which will transfer</t>
  </si>
  <si>
    <t>In District</t>
  </si>
  <si>
    <t>Out of District</t>
  </si>
  <si>
    <t>International</t>
  </si>
  <si>
    <t>Aggregate amount of property tax revenues collected</t>
  </si>
  <si>
    <t>FY 2018</t>
  </si>
  <si>
    <t>FY 2017</t>
  </si>
  <si>
    <t>FY 2015</t>
  </si>
  <si>
    <t>FY 2016</t>
  </si>
  <si>
    <t>FY 2019</t>
  </si>
  <si>
    <t>FY 15-16 % Increase</t>
  </si>
  <si>
    <t>FY 16-17 % Increase</t>
  </si>
  <si>
    <t>FY 17-18 % Increase</t>
  </si>
  <si>
    <t>FY 18-19 % Increase</t>
  </si>
  <si>
    <t>Total Mill Levy</t>
  </si>
  <si>
    <t>Foundation FY 2018</t>
  </si>
  <si>
    <t>Foundation FY 2019</t>
  </si>
  <si>
    <t>Institutional Scholarship FY 2018</t>
  </si>
  <si>
    <t>Institutional Scholarships FY 2019</t>
  </si>
  <si>
    <t>Pell FY 2018</t>
  </si>
  <si>
    <t>Pell FY 2019</t>
  </si>
  <si>
    <t>Out of State</t>
  </si>
  <si>
    <t>Athletic Scholarships $ disbursed in-district
 FY 2019</t>
  </si>
  <si>
    <t>Non-Athletic Scholarship $ disbursed in-district   FY 2018</t>
  </si>
  <si>
    <t>Athletic Scholarships $ disbursed in-district  
FY 2018</t>
  </si>
  <si>
    <t>Athletic Scholarships $ disbursed Out of State FY 2018</t>
  </si>
  <si>
    <t>Athletic Scholarship $ disbursed Out of State FY 2019</t>
  </si>
  <si>
    <t>Non-Athletic Scholarship $ disbursed in-district     FY 2019</t>
  </si>
  <si>
    <t>Non-Athletic Scholarship $ disbursed Out of State FY 2018</t>
  </si>
  <si>
    <t>Non-Athletic Scholarship $ disbursed Out of State FY 2019</t>
  </si>
  <si>
    <t>t</t>
  </si>
  <si>
    <t>Tuition per Credit Hour</t>
  </si>
  <si>
    <t>Tuition and Fee 
Total Per Credit Hour</t>
  </si>
  <si>
    <t>Student Fee
Type</t>
  </si>
  <si>
    <t>TOTAL</t>
  </si>
  <si>
    <t>% of students attending each campus (site) of college</t>
  </si>
  <si>
    <t>College-Campus (Site)</t>
  </si>
  <si>
    <t>https://www.kansasregents.org/transfer_articulation</t>
  </si>
  <si>
    <t>Health</t>
  </si>
  <si>
    <t>Activities</t>
  </si>
  <si>
    <t>Technology</t>
  </si>
  <si>
    <t>Athletics</t>
  </si>
  <si>
    <t>Student Served Overall Percentages at the Community College</t>
  </si>
  <si>
    <t>****All numbers in this form are merely for example of how to fill out the form and are fictional.</t>
  </si>
  <si>
    <t>FY 15-16 % Change</t>
  </si>
  <si>
    <t>FY 16-17 % Change</t>
  </si>
  <si>
    <t>FY 17-18 % Change</t>
  </si>
  <si>
    <t>FY 18-19 % Change</t>
  </si>
  <si>
    <t>Image standardization- Heather will complete by July 4</t>
  </si>
  <si>
    <t xml:space="preserve">instructions- finalize spreadsheet- Group feedback due by July 9th </t>
  </si>
  <si>
    <t>Timeline</t>
  </si>
  <si>
    <t>Student Fee Type and Amount
(Doesn't include course specific fees.)</t>
  </si>
  <si>
    <r>
      <t xml:space="preserve">Fees per Credit Hour
</t>
    </r>
    <r>
      <rPr>
        <b/>
        <sz val="10"/>
        <color theme="1"/>
        <rFont val="Arial Narrow"/>
        <family val="2"/>
      </rPr>
      <t>(Doesn't include course specific fees.)</t>
    </r>
  </si>
  <si>
    <r>
      <t xml:space="preserve">Tuition and Fee 
Total Per Credit Hour
</t>
    </r>
    <r>
      <rPr>
        <b/>
        <sz val="10"/>
        <color theme="1"/>
        <rFont val="Arial Narrow"/>
        <family val="2"/>
      </rPr>
      <t>(Doesn't include course specific fees.)</t>
    </r>
  </si>
  <si>
    <t>*Effective 18-19 Academic Year.</t>
  </si>
  <si>
    <t>*Effective 2018-2019 Academic Year. Be sure to describe if your don't charge by credit hour how you charge</t>
  </si>
  <si>
    <t>*Effective 2018-2019 Academic Year</t>
  </si>
  <si>
    <t>Students are often served in more than one location.  Students are counted in each percentage at each location they are served in and therefore percentages won't equal 100%.</t>
  </si>
  <si>
    <t>College Foundation FY 2018</t>
  </si>
  <si>
    <t>College Foundation FY 2019</t>
  </si>
  <si>
    <t>*Reporting Period 18-19 Academic Year.</t>
  </si>
  <si>
    <t>Butler CC- El Dorado</t>
  </si>
  <si>
    <t>Butler CC- Andover</t>
  </si>
  <si>
    <t>Butler CC- Boston Recreation Center</t>
  </si>
  <si>
    <t>Butler CC- McConnel Air Force Base</t>
  </si>
  <si>
    <t>Butler CC- Rose Hill</t>
  </si>
  <si>
    <t>Butler CC- Flint Hills (Marion &amp; Council Grove)</t>
  </si>
  <si>
    <t>Butler CC- Online</t>
  </si>
  <si>
    <t>Butler CC- Wichita</t>
  </si>
  <si>
    <t xml:space="preserve">% of college students residing out of district </t>
  </si>
  <si>
    <t>% of college students residing in service area</t>
  </si>
  <si>
    <t xml:space="preserve">% of college students residing
 in-district </t>
  </si>
  <si>
    <t xml:space="preserve">Definitions: </t>
  </si>
  <si>
    <t>In-District Student</t>
  </si>
  <si>
    <t>Out-of-District Student</t>
  </si>
  <si>
    <t>Out-of-State Student</t>
  </si>
  <si>
    <t>International Student</t>
  </si>
  <si>
    <t>A student who is not a resident of the state of Kansas.</t>
  </si>
  <si>
    <t>A student who is not a resident of the United States.</t>
  </si>
  <si>
    <t>A student who resides in the home county of the college and where taxes to support the college are therefore levied.</t>
  </si>
  <si>
    <t>A student who is a Kansas resident, but not a resident of the colleges home county, where taxes to support the college are levied.</t>
  </si>
  <si>
    <t>Final Approval- July 13th sent to presidents for final approval by July 21st.</t>
  </si>
  <si>
    <t>Heather will send final version to presidents requesting forwarding to IR fstaff by July 24th</t>
  </si>
  <si>
    <t>Heathr will schedule zoom training to be provided by Heather to IR folks by August 15th</t>
  </si>
  <si>
    <t>Colleges will post each college site by December 15th- Heather to verify its posted and look at data</t>
  </si>
  <si>
    <t>The amounts above reflect what the college actually received.  Abatements, incentives, and delinquent tax payments cause this amount to be lower than what was actually levied in some cases. *These amounts are derived from documents provided to the college in November which were certified by the County Clerk.</t>
  </si>
  <si>
    <t>*The amounts above reflect what the college actually received.  Abatements, incentives, and delinquent tax payments cause this amount to be lower than what was actually levied in some cases. *These amounts are derived from documents provided to the college in November which were certified by the County Clerk.</t>
  </si>
  <si>
    <t>*Reporting Period 18-19 Academic Year. Pell Grant awards are as of June 30th.</t>
  </si>
  <si>
    <t>Scholarships Amounts Disbursed</t>
  </si>
  <si>
    <t>Athletic Scholarship Amounts Disbursed</t>
  </si>
  <si>
    <t>Non-Athletic Scholarship Amounts Disbursed</t>
  </si>
  <si>
    <t>Building</t>
  </si>
  <si>
    <t>Mental Heatlth</t>
  </si>
  <si>
    <t>Recreation</t>
  </si>
  <si>
    <t>General (broken down below)</t>
  </si>
  <si>
    <t>% of college students residing outside of district</t>
  </si>
  <si>
    <t>% of college students residing in service area**</t>
  </si>
  <si>
    <t>**Percent of students residing in service area also includes in-district students..</t>
  </si>
  <si>
    <t>Athletic Scholarships $ disbursed in-state 
FY 2018</t>
  </si>
  <si>
    <t>Athletic Scholarships $ disbursed in-state
 FY 2019</t>
  </si>
  <si>
    <t>Non-Athletic Scholarship $ disbursed state FY 2018</t>
  </si>
  <si>
    <t>Non-Athletic Scholarship $ disbursed in-state FY 2019</t>
  </si>
  <si>
    <t>Non-Athletic Scholarship $ disbursed in-district 
FY 2019</t>
  </si>
  <si>
    <t>**In-State amounts also include the in-district amounts.</t>
  </si>
  <si>
    <t>*Reporting Period X-X Academic Year.  **In-State amounts also include the in-district amounts.</t>
  </si>
  <si>
    <t>Fees per Credit Hour 
(Doesn't include course specific fees.)</t>
  </si>
  <si>
    <t xml:space="preserve">*Reporting Period 18/19 Academic Year.
**Percent of students residing in service area also includes in-district students.
</t>
  </si>
  <si>
    <t>*Reporting Period 18/19 Academic Year.</t>
  </si>
  <si>
    <t>PCC - Anthony</t>
  </si>
  <si>
    <t>PCC - Coffeyville</t>
  </si>
  <si>
    <t>PCC - Cunningham</t>
  </si>
  <si>
    <t>PCC - Greensburg</t>
  </si>
  <si>
    <t>PCC - Kingman</t>
  </si>
  <si>
    <t>PCC - Macksville</t>
  </si>
  <si>
    <t>PCC - Norwich</t>
  </si>
  <si>
    <t>PCC - Online</t>
  </si>
  <si>
    <t>PCC - Pratt</t>
  </si>
  <si>
    <t>PCC - Pratt HS</t>
  </si>
  <si>
    <t>PCC - Skyline HS</t>
  </si>
  <si>
    <t>PCC - Wichita</t>
  </si>
  <si>
    <t>PCC - Winfield</t>
  </si>
  <si>
    <t>PCC - Medicine Lodge</t>
  </si>
  <si>
    <t>Debt Serv</t>
  </si>
  <si>
    <t>Student Clubs</t>
  </si>
  <si>
    <t>Student Rec</t>
  </si>
  <si>
    <t>Graduation</t>
  </si>
  <si>
    <t>Intramurals</t>
  </si>
  <si>
    <t>Academic Awards</t>
  </si>
  <si>
    <t>Scholarship</t>
  </si>
  <si>
    <t>* Effective 18/19 Academic Year.</t>
  </si>
  <si>
    <t>* Effective 18/19 Academic Year</t>
  </si>
  <si>
    <t>* Effective 18/19\ Academic Year.</t>
  </si>
  <si>
    <t>*Reporting Period 18/19 Academic Year. Pell Grant awards are as of June 30th.</t>
  </si>
  <si>
    <t>*Reporting Period 18/19 Academic Year.  **In-State amounts also include the in-district amounts.</t>
  </si>
  <si>
    <t xml:space="preserve">Pratt </t>
  </si>
  <si>
    <t>Barton</t>
  </si>
  <si>
    <t>Technology Fee</t>
  </si>
  <si>
    <t>Student Fee</t>
  </si>
  <si>
    <t>Fort Leavenworth</t>
  </si>
  <si>
    <t>Fort Riley</t>
  </si>
  <si>
    <t>Grandview Plaza</t>
  </si>
  <si>
    <t>Main Campus</t>
  </si>
  <si>
    <t>Virtual Campus</t>
  </si>
  <si>
    <t>Non-Athletic Scholarship $ disbursed in-state   FY 2018</t>
  </si>
  <si>
    <t>Non-Athletic Scholarship $ disbursed in-state 
FY 2019</t>
  </si>
  <si>
    <t>Non-Athletic Scholarship $ disbursed out of state   FY 2018</t>
  </si>
  <si>
    <t>Non-Athletic Scholarship $ disbursed out of state
FY 2019</t>
  </si>
  <si>
    <t>Colby</t>
  </si>
  <si>
    <t>Student Government</t>
  </si>
  <si>
    <t>Infastructure</t>
  </si>
  <si>
    <t>Campus Internet</t>
  </si>
  <si>
    <t>Classroom Technology</t>
  </si>
  <si>
    <t>Learning Management System</t>
  </si>
  <si>
    <t>Online Tutoring</t>
  </si>
  <si>
    <t>Software Licensing</t>
  </si>
  <si>
    <t>Main</t>
  </si>
  <si>
    <t>Allen</t>
  </si>
  <si>
    <t>Student Fees (Scholarships)</t>
  </si>
  <si>
    <t>Burlingame</t>
  </si>
  <si>
    <t>Iola</t>
  </si>
  <si>
    <t>Book Rent/ Material Fees</t>
  </si>
  <si>
    <t>Online</t>
  </si>
  <si>
    <t>Butler</t>
  </si>
  <si>
    <t>Activity Fee - Student Senate</t>
  </si>
  <si>
    <t>Activity Fee - Scholarships</t>
  </si>
  <si>
    <t>Butler CC- Other Butler Co. Sites</t>
  </si>
  <si>
    <t>Student Union Fee</t>
  </si>
  <si>
    <t>Butler CC- Other Community Sites</t>
  </si>
  <si>
    <t>Cloud</t>
  </si>
  <si>
    <t>Comprehensive</t>
  </si>
  <si>
    <t>Registration</t>
  </si>
  <si>
    <t>Coffeyville</t>
  </si>
  <si>
    <t>Coffeyville - Main</t>
  </si>
  <si>
    <t>Cowley</t>
  </si>
  <si>
    <t>Online Course (charge applied to online enrollments only; cost per credit hour)</t>
  </si>
  <si>
    <t>Security Fee (flat fee per semester)</t>
  </si>
  <si>
    <t>Cowley CC- Mulvane IT</t>
  </si>
  <si>
    <t>Cowley CC - Online</t>
  </si>
  <si>
    <t>Cowley CC - Sumner</t>
  </si>
  <si>
    <t>Cowley CC - Winfield</t>
  </si>
  <si>
    <t>Cowley CC - Wichita Downtown</t>
  </si>
  <si>
    <t>Fort Scott</t>
  </si>
  <si>
    <t>Internte</t>
  </si>
  <si>
    <t>Student Health</t>
  </si>
  <si>
    <t>Scholarships</t>
  </si>
  <si>
    <t>International Program</t>
  </si>
  <si>
    <t>Coffeyville Technical Campus</t>
  </si>
  <si>
    <t>Columbus Technical Campus</t>
  </si>
  <si>
    <t>Garden</t>
  </si>
  <si>
    <t>NA</t>
  </si>
  <si>
    <t>Main Garden City</t>
  </si>
  <si>
    <t>High Schools</t>
  </si>
  <si>
    <t>Community Outreach</t>
  </si>
  <si>
    <t>`19.987</t>
  </si>
  <si>
    <t>Highland</t>
  </si>
  <si>
    <t>-</t>
  </si>
  <si>
    <t>Student Services</t>
  </si>
  <si>
    <t>Activities/Athletics</t>
  </si>
  <si>
    <t>Operations/Technoclogy</t>
  </si>
  <si>
    <t xml:space="preserve">Perry </t>
  </si>
  <si>
    <t>Wamego</t>
  </si>
  <si>
    <t>Atchison</t>
  </si>
  <si>
    <t>Bayileyville</t>
  </si>
  <si>
    <t>hutch</t>
  </si>
  <si>
    <t>Debt Retirement</t>
  </si>
  <si>
    <t>Student clubs and activities</t>
  </si>
  <si>
    <t>Parking</t>
  </si>
  <si>
    <t>Total</t>
  </si>
  <si>
    <t>newton center</t>
  </si>
  <si>
    <t>mcpherson center</t>
  </si>
  <si>
    <t>scholarships</t>
  </si>
  <si>
    <t>technology</t>
  </si>
  <si>
    <t>Newton Center</t>
  </si>
  <si>
    <t>McPherson center</t>
  </si>
  <si>
    <t>total</t>
  </si>
  <si>
    <t>Facility Fee</t>
  </si>
  <si>
    <t>Online Course Fee</t>
  </si>
  <si>
    <t>Hybrid Course Fee</t>
  </si>
  <si>
    <t>Telecourse Fee</t>
  </si>
  <si>
    <t>Tiered Course Fee</t>
  </si>
  <si>
    <t>HCC Main Campus</t>
  </si>
  <si>
    <t>Newton</t>
  </si>
  <si>
    <t>McPherson</t>
  </si>
  <si>
    <t>Ft. Riley</t>
  </si>
  <si>
    <t>Johnson</t>
  </si>
  <si>
    <t>student activities</t>
  </si>
  <si>
    <t>Main campus</t>
  </si>
  <si>
    <t>Olathe health edcuation ceneter</t>
  </si>
  <si>
    <t>Lawerence</t>
  </si>
  <si>
    <t>West Park</t>
  </si>
  <si>
    <t>College Now/Quick Step</t>
  </si>
  <si>
    <t>Total Overall</t>
  </si>
  <si>
    <t>KCK</t>
  </si>
  <si>
    <t>Technology Fees</t>
  </si>
  <si>
    <t>Student Fees</t>
  </si>
  <si>
    <t>TEC</t>
  </si>
  <si>
    <t>Application Fee (Only for international students)</t>
  </si>
  <si>
    <t>Pioneer Center</t>
  </si>
  <si>
    <t>USDB</t>
  </si>
  <si>
    <t>FRSC</t>
  </si>
  <si>
    <t xml:space="preserve">TEC Fees </t>
  </si>
  <si>
    <t>High School (includes all HS)</t>
  </si>
  <si>
    <t>(only for TEC Programs)</t>
  </si>
  <si>
    <t>Neosho</t>
  </si>
  <si>
    <t>Incidental</t>
  </si>
  <si>
    <t>building</t>
  </si>
  <si>
    <t>chanute</t>
  </si>
  <si>
    <t>ottawa</t>
  </si>
  <si>
    <t>online including hybrids</t>
  </si>
  <si>
    <t>Southern outreach including HS</t>
  </si>
  <si>
    <t>Northern outreach inculding HS</t>
  </si>
  <si>
    <t>seward</t>
  </si>
  <si>
    <t>edukan online</t>
  </si>
  <si>
    <t>cop retirement</t>
  </si>
  <si>
    <t>future expansion</t>
  </si>
  <si>
    <t>payment Plan flat fee</t>
  </si>
  <si>
    <t>main campus</t>
  </si>
  <si>
    <t>outreach hs in service area</t>
  </si>
  <si>
    <t>online (Seward and EduKan)</t>
  </si>
  <si>
    <t>Other (Blended &amp; off-campus clinicals)</t>
  </si>
  <si>
    <t>Metro Rate Tuition</t>
  </si>
  <si>
    <t>Metro Rate Fees</t>
  </si>
  <si>
    <t>TOTAL Tutitiona dn Fees Metro Rate</t>
  </si>
  <si>
    <t>Seward</t>
  </si>
  <si>
    <t>border state tuition</t>
  </si>
  <si>
    <t>border state fees</t>
  </si>
  <si>
    <t>Total Border State Tutition and Fees</t>
  </si>
  <si>
    <t>Seward online</t>
  </si>
  <si>
    <t>Highland Concurrent</t>
  </si>
  <si>
    <t>Highland Technical</t>
  </si>
  <si>
    <t>Highland Regional</t>
  </si>
  <si>
    <t>Highland Online</t>
  </si>
  <si>
    <t>Cowley CC - Andover Site</t>
  </si>
  <si>
    <t>Cowley CC - Mulvane</t>
  </si>
  <si>
    <t>Hutch</t>
  </si>
  <si>
    <t>Off Campus Fees</t>
  </si>
  <si>
    <t>Merged Program Fees</t>
  </si>
  <si>
    <t>On Campus Fees</t>
  </si>
  <si>
    <t>Student Activities</t>
  </si>
  <si>
    <t>Debt Reduction</t>
  </si>
  <si>
    <t>Parking and Roads</t>
  </si>
  <si>
    <t>Sustainability Initatives</t>
  </si>
  <si>
    <t>0\%</t>
  </si>
  <si>
    <t>Dodge</t>
  </si>
  <si>
    <t>Labette</t>
  </si>
  <si>
    <t>Independence</t>
  </si>
  <si>
    <t>Student Activity</t>
  </si>
  <si>
    <t>General</t>
  </si>
  <si>
    <t>Campus Security</t>
  </si>
  <si>
    <t>Fort Scott - Main</t>
  </si>
  <si>
    <t>Fort Scott - East Campus</t>
  </si>
  <si>
    <t>Fort Scott - Burke Street Campus</t>
  </si>
  <si>
    <t>Paola Campus</t>
  </si>
  <si>
    <t>La Harpe Campus</t>
  </si>
  <si>
    <t>Pittsburg Education Center (PEC)</t>
  </si>
  <si>
    <t>Career and Tech Ed Center (CTEC)</t>
  </si>
  <si>
    <t>Harley Davidson/Frontenac Campus</t>
  </si>
  <si>
    <t>Other</t>
  </si>
  <si>
    <t>Qualified Admissions (PSU)</t>
  </si>
  <si>
    <t xml:space="preserve">Dodge City </t>
  </si>
  <si>
    <t xml:space="preserve">Registraton Fee (6 hours or less) </t>
  </si>
  <si>
    <t>Total Student Fees</t>
  </si>
  <si>
    <t>In 
District</t>
  </si>
  <si>
    <t>Flint Hills (Marion/Council Grove)</t>
  </si>
  <si>
    <t>El Dorado Correctional Facility</t>
  </si>
  <si>
    <t>Fort 
Scott</t>
  </si>
  <si>
    <t>Indy</t>
  </si>
  <si>
    <t>Sec. Blended Online (Per course)</t>
  </si>
  <si>
    <t>Technology  (charge per credit hr.)</t>
  </si>
  <si>
    <t>Activity Fee - Mass Comm.</t>
  </si>
  <si>
    <t>Electronic Library System</t>
  </si>
  <si>
    <t>Inter-
national</t>
  </si>
  <si>
    <t xml:space="preserve">Coffey-
ville
</t>
  </si>
  <si>
    <t>Student Fee Type</t>
  </si>
  <si>
    <t>Incidental Fee</t>
  </si>
  <si>
    <t>Labette Main- Border State 9%</t>
  </si>
  <si>
    <t>Labette Main</t>
  </si>
  <si>
    <t>Labette Cherokee</t>
  </si>
  <si>
    <t>Labette Cherokee-Border State 1%</t>
  </si>
  <si>
    <t>Labette Online</t>
  </si>
  <si>
    <t>Labette Border State Online- 9%</t>
  </si>
  <si>
    <t>Labette Concurrent</t>
  </si>
  <si>
    <t>Labette Concurrent Border State- 3%</t>
  </si>
  <si>
    <t>Labette Hybrd</t>
  </si>
  <si>
    <t>Labette Hybrd Border State- 13%</t>
  </si>
  <si>
    <t>Concordia</t>
  </si>
  <si>
    <t>Geary County Campus</t>
  </si>
  <si>
    <t>Internet Campus</t>
  </si>
  <si>
    <t>Concurrent Campus</t>
  </si>
  <si>
    <t>Academic Fee</t>
  </si>
  <si>
    <t>On Campus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</si>
</sst>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#,##0.000_);[Red]\(#,##0.000\)"/>
    <numFmt numFmtId="165" formatCode="0.000_);[Red]\(0.000\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u/>
      <sz val="11"/>
      <color theme="10"/>
      <name val="Calibri"/>
      <family val="2"/>
      <scheme val="minor"/>
    </font>
    <font>
      <b/>
      <sz val="10"/>
      <color theme="1"/>
      <name val="Arial Narrow"/>
      <family val="2"/>
    </font>
    <font>
      <sz val="11"/>
      <color rgb="FF1F497D"/>
      <name val="Calibri"/>
      <family val="2"/>
      <scheme val="minor"/>
    </font>
    <font>
      <b/>
      <u/>
      <sz val="11"/>
      <color theme="1"/>
      <name val="Arial Narrow"/>
      <family val="2"/>
    </font>
    <font>
      <sz val="10"/>
      <color theme="1"/>
      <name val="Arial Narrow"/>
      <family val="2"/>
    </font>
    <font>
      <strike/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b/>
      <sz val="12"/>
      <name val="Arial Narrow"/>
      <family val="2"/>
    </font>
    <font>
      <sz val="12"/>
      <name val="Arial Narrow"/>
      <family val="2"/>
    </font>
    <font>
      <b/>
      <u/>
      <sz val="12"/>
      <name val="Arial Narrow"/>
      <family val="2"/>
    </font>
    <font>
      <i/>
      <sz val="12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rgb="FFD9D9D9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rgb="FFD9D9D9"/>
      </patternFill>
    </fill>
    <fill>
      <patternFill patternType="solid">
        <fgColor theme="0" tint="-0.34998626667073579"/>
        <bgColor indexed="64"/>
      </patternFill>
    </fill>
  </fills>
  <borders count="125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auto="1"/>
      </bottom>
      <diagonal/>
    </border>
    <border>
      <left/>
      <right/>
      <top style="medium">
        <color indexed="64"/>
      </top>
      <bottom style="thick">
        <color auto="1"/>
      </bottom>
      <diagonal/>
    </border>
    <border>
      <left/>
      <right style="medium">
        <color indexed="64"/>
      </right>
      <top style="medium">
        <color indexed="64"/>
      </top>
      <bottom style="thick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ck">
        <color auto="1"/>
      </top>
      <bottom style="medium">
        <color rgb="FF000000"/>
      </bottom>
      <diagonal/>
    </border>
    <border>
      <left style="thin">
        <color rgb="FF000000"/>
      </left>
      <right style="thick">
        <color auto="1"/>
      </right>
      <top style="thick">
        <color auto="1"/>
      </top>
      <bottom style="medium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medium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medium">
        <color indexed="64"/>
      </right>
      <top style="thick">
        <color auto="1"/>
      </top>
      <bottom/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ck">
        <color rgb="FF000000"/>
      </left>
      <right/>
      <top style="thick">
        <color rgb="FF000000"/>
      </top>
      <bottom style="medium">
        <color rgb="FF000000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ck">
        <color rgb="FF000000"/>
      </bottom>
      <diagonal/>
    </border>
    <border>
      <left style="thick">
        <color auto="1"/>
      </left>
      <right style="thin">
        <color rgb="FF000000"/>
      </right>
      <top style="thick">
        <color auto="1"/>
      </top>
      <bottom style="medium">
        <color rgb="FF000000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73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vertical="center" indent="13"/>
    </xf>
    <xf numFmtId="0" fontId="1" fillId="0" borderId="0" xfId="0" applyFont="1" applyAlignment="1">
      <alignment horizontal="left" vertical="center" indent="5"/>
    </xf>
    <xf numFmtId="0" fontId="1" fillId="0" borderId="0" xfId="0" applyFont="1" applyAlignment="1">
      <alignment horizontal="left" vertical="center" indent="9"/>
    </xf>
    <xf numFmtId="0" fontId="1" fillId="0" borderId="0" xfId="0" applyFont="1" applyAlignment="1">
      <alignment horizontal="left" vertical="center" indent="7"/>
    </xf>
    <xf numFmtId="0" fontId="1" fillId="0" borderId="5" xfId="0" applyFont="1" applyBorder="1"/>
    <xf numFmtId="0" fontId="1" fillId="0" borderId="8" xfId="0" applyFont="1" applyBorder="1"/>
    <xf numFmtId="0" fontId="2" fillId="0" borderId="0" xfId="0" applyFont="1"/>
    <xf numFmtId="6" fontId="1" fillId="0" borderId="8" xfId="0" applyNumberFormat="1" applyFont="1" applyBorder="1"/>
    <xf numFmtId="6" fontId="1" fillId="0" borderId="9" xfId="0" applyNumberFormat="1" applyFont="1" applyBorder="1"/>
    <xf numFmtId="6" fontId="1" fillId="0" borderId="7" xfId="0" applyNumberFormat="1" applyFont="1" applyBorder="1"/>
    <xf numFmtId="6" fontId="1" fillId="0" borderId="16" xfId="0" applyNumberFormat="1" applyFont="1" applyBorder="1"/>
    <xf numFmtId="6" fontId="1" fillId="0" borderId="17" xfId="0" applyNumberFormat="1" applyFont="1" applyBorder="1"/>
    <xf numFmtId="6" fontId="1" fillId="0" borderId="15" xfId="0" applyNumberFormat="1" applyFont="1" applyBorder="1"/>
    <xf numFmtId="10" fontId="1" fillId="0" borderId="16" xfId="0" applyNumberFormat="1" applyFont="1" applyBorder="1"/>
    <xf numFmtId="6" fontId="1" fillId="0" borderId="18" xfId="0" applyNumberFormat="1" applyFont="1" applyBorder="1"/>
    <xf numFmtId="6" fontId="1" fillId="0" borderId="19" xfId="0" applyNumberFormat="1" applyFont="1" applyBorder="1"/>
    <xf numFmtId="164" fontId="1" fillId="0" borderId="15" xfId="0" applyNumberFormat="1" applyFont="1" applyBorder="1"/>
    <xf numFmtId="164" fontId="1" fillId="0" borderId="16" xfId="0" applyNumberFormat="1" applyFont="1" applyBorder="1"/>
    <xf numFmtId="164" fontId="1" fillId="0" borderId="17" xfId="0" applyNumberFormat="1" applyFont="1" applyBorder="1"/>
    <xf numFmtId="0" fontId="2" fillId="0" borderId="23" xfId="0" applyFont="1" applyBorder="1"/>
    <xf numFmtId="0" fontId="2" fillId="0" borderId="11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6" fontId="1" fillId="0" borderId="20" xfId="0" applyNumberFormat="1" applyFont="1" applyBorder="1"/>
    <xf numFmtId="6" fontId="1" fillId="0" borderId="21" xfId="0" applyNumberFormat="1" applyFont="1" applyBorder="1"/>
    <xf numFmtId="6" fontId="1" fillId="0" borderId="22" xfId="0" applyNumberFormat="1" applyFont="1" applyBorder="1"/>
    <xf numFmtId="6" fontId="1" fillId="0" borderId="1" xfId="0" applyNumberFormat="1" applyFont="1" applyBorder="1"/>
    <xf numFmtId="6" fontId="1" fillId="0" borderId="2" xfId="0" applyNumberFormat="1" applyFont="1" applyBorder="1"/>
    <xf numFmtId="6" fontId="1" fillId="0" borderId="3" xfId="0" applyNumberFormat="1" applyFont="1" applyBorder="1"/>
    <xf numFmtId="6" fontId="1" fillId="0" borderId="4" xfId="0" applyNumberFormat="1" applyFont="1" applyBorder="1"/>
    <xf numFmtId="6" fontId="1" fillId="0" borderId="5" xfId="0" applyNumberFormat="1" applyFont="1" applyBorder="1"/>
    <xf numFmtId="6" fontId="1" fillId="0" borderId="6" xfId="0" applyNumberFormat="1" applyFont="1" applyBorder="1"/>
    <xf numFmtId="0" fontId="2" fillId="0" borderId="20" xfId="0" applyFont="1" applyBorder="1" applyAlignment="1">
      <alignment horizontal="right"/>
    </xf>
    <xf numFmtId="0" fontId="2" fillId="0" borderId="0" xfId="0" applyFont="1" applyBorder="1"/>
    <xf numFmtId="0" fontId="2" fillId="0" borderId="0" xfId="0" applyFont="1" applyBorder="1" applyAlignment="1">
      <alignment horizontal="center" wrapText="1"/>
    </xf>
    <xf numFmtId="0" fontId="1" fillId="0" borderId="0" xfId="0" applyFont="1" applyBorder="1"/>
    <xf numFmtId="0" fontId="3" fillId="0" borderId="14" xfId="1" applyBorder="1" applyAlignment="1">
      <alignment wrapText="1"/>
    </xf>
    <xf numFmtId="10" fontId="1" fillId="0" borderId="2" xfId="0" applyNumberFormat="1" applyFont="1" applyBorder="1"/>
    <xf numFmtId="10" fontId="1" fillId="0" borderId="3" xfId="0" applyNumberFormat="1" applyFont="1" applyBorder="1"/>
    <xf numFmtId="0" fontId="1" fillId="0" borderId="4" xfId="0" applyFont="1" applyBorder="1"/>
    <xf numFmtId="0" fontId="1" fillId="0" borderId="33" xfId="0" applyFont="1" applyBorder="1"/>
    <xf numFmtId="10" fontId="1" fillId="0" borderId="10" xfId="0" applyNumberFormat="1" applyFont="1" applyBorder="1"/>
    <xf numFmtId="9" fontId="1" fillId="0" borderId="2" xfId="0" applyNumberFormat="1" applyFont="1" applyBorder="1"/>
    <xf numFmtId="9" fontId="1" fillId="0" borderId="3" xfId="0" applyNumberFormat="1" applyFont="1" applyBorder="1"/>
    <xf numFmtId="9" fontId="1" fillId="0" borderId="5" xfId="0" applyNumberFormat="1" applyFont="1" applyBorder="1"/>
    <xf numFmtId="9" fontId="1" fillId="0" borderId="6" xfId="0" applyNumberFormat="1" applyFont="1" applyBorder="1"/>
    <xf numFmtId="9" fontId="1" fillId="0" borderId="34" xfId="0" applyNumberFormat="1" applyFont="1" applyBorder="1"/>
    <xf numFmtId="9" fontId="1" fillId="0" borderId="35" xfId="0" applyNumberFormat="1" applyFont="1" applyBorder="1"/>
    <xf numFmtId="0" fontId="2" fillId="0" borderId="7" xfId="0" applyFont="1" applyBorder="1"/>
    <xf numFmtId="9" fontId="2" fillId="0" borderId="8" xfId="0" applyNumberFormat="1" applyFont="1" applyBorder="1"/>
    <xf numFmtId="9" fontId="2" fillId="0" borderId="9" xfId="0" applyNumberFormat="1" applyFont="1" applyBorder="1"/>
    <xf numFmtId="0" fontId="2" fillId="0" borderId="0" xfId="0" applyFont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0" fontId="1" fillId="0" borderId="9" xfId="0" applyFont="1" applyBorder="1"/>
    <xf numFmtId="0" fontId="5" fillId="0" borderId="0" xfId="0" applyFont="1"/>
    <xf numFmtId="0" fontId="6" fillId="0" borderId="0" xfId="0" applyFont="1"/>
    <xf numFmtId="0" fontId="8" fillId="0" borderId="0" xfId="0" applyFont="1"/>
    <xf numFmtId="0" fontId="1" fillId="0" borderId="30" xfId="0" applyFont="1" applyBorder="1"/>
    <xf numFmtId="0" fontId="1" fillId="0" borderId="24" xfId="0" applyFont="1" applyBorder="1"/>
    <xf numFmtId="0" fontId="1" fillId="0" borderId="36" xfId="0" applyFont="1" applyBorder="1" applyAlignment="1">
      <alignment horizontal="left" vertical="center" indent="13"/>
    </xf>
    <xf numFmtId="0" fontId="1" fillId="0" borderId="36" xfId="0" applyFont="1" applyBorder="1" applyAlignment="1">
      <alignment horizontal="left" vertical="center" indent="6"/>
    </xf>
    <xf numFmtId="0" fontId="1" fillId="0" borderId="23" xfId="0" applyFont="1" applyBorder="1" applyAlignment="1">
      <alignment vertical="top"/>
    </xf>
    <xf numFmtId="0" fontId="1" fillId="0" borderId="29" xfId="0" applyFont="1" applyBorder="1" applyAlignment="1">
      <alignment vertical="top"/>
    </xf>
    <xf numFmtId="6" fontId="1" fillId="0" borderId="4" xfId="0" applyNumberFormat="1" applyFont="1" applyBorder="1" applyAlignment="1">
      <alignment horizontal="right"/>
    </xf>
    <xf numFmtId="6" fontId="1" fillId="0" borderId="18" xfId="0" applyNumberFormat="1" applyFont="1" applyBorder="1" applyAlignment="1"/>
    <xf numFmtId="6" fontId="1" fillId="0" borderId="16" xfId="0" applyNumberFormat="1" applyFont="1" applyBorder="1" applyAlignment="1"/>
    <xf numFmtId="6" fontId="1" fillId="0" borderId="19" xfId="0" applyNumberFormat="1" applyFont="1" applyBorder="1" applyAlignment="1"/>
    <xf numFmtId="0" fontId="1" fillId="0" borderId="0" xfId="0" applyFont="1" applyBorder="1" applyAlignment="1">
      <alignment horizontal="left" vertical="top"/>
    </xf>
    <xf numFmtId="0" fontId="1" fillId="0" borderId="30" xfId="0" applyFont="1" applyBorder="1" applyAlignment="1">
      <alignment vertical="top"/>
    </xf>
    <xf numFmtId="0" fontId="1" fillId="0" borderId="37" xfId="0" applyFont="1" applyBorder="1"/>
    <xf numFmtId="0" fontId="10" fillId="0" borderId="23" xfId="0" applyFont="1" applyBorder="1" applyAlignment="1">
      <alignment horizontal="center"/>
    </xf>
    <xf numFmtId="0" fontId="10" fillId="0" borderId="29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2" fillId="0" borderId="0" xfId="1" applyFont="1" applyBorder="1" applyAlignment="1">
      <alignment horizontal="center" vertical="center" wrapText="1"/>
    </xf>
    <xf numFmtId="6" fontId="11" fillId="0" borderId="0" xfId="0" applyNumberFormat="1" applyFont="1" applyBorder="1" applyAlignment="1">
      <alignment horizontal="center" vertical="center"/>
    </xf>
    <xf numFmtId="6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6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6" fontId="11" fillId="0" borderId="1" xfId="0" applyNumberFormat="1" applyFont="1" applyBorder="1" applyAlignment="1">
      <alignment horizontal="center"/>
    </xf>
    <xf numFmtId="6" fontId="11" fillId="0" borderId="4" xfId="0" applyNumberFormat="1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8" fontId="11" fillId="0" borderId="5" xfId="0" applyNumberFormat="1" applyFont="1" applyBorder="1" applyAlignment="1">
      <alignment horizontal="center"/>
    </xf>
    <xf numFmtId="6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 vertical="center"/>
    </xf>
    <xf numFmtId="0" fontId="11" fillId="0" borderId="14" xfId="1" applyFont="1" applyBorder="1" applyAlignment="1">
      <alignment horizontal="center" vertical="center" wrapText="1"/>
    </xf>
    <xf numFmtId="0" fontId="11" fillId="0" borderId="0" xfId="1" applyFont="1" applyBorder="1" applyAlignment="1">
      <alignment horizontal="center" vertical="center" wrapText="1"/>
    </xf>
    <xf numFmtId="6" fontId="12" fillId="0" borderId="36" xfId="0" applyNumberFormat="1" applyFont="1" applyBorder="1" applyAlignment="1">
      <alignment horizontal="center" vertical="center"/>
    </xf>
    <xf numFmtId="0" fontId="12" fillId="0" borderId="14" xfId="0" applyFont="1" applyBorder="1" applyAlignment="1">
      <alignment horizontal="center" wrapText="1"/>
    </xf>
    <xf numFmtId="0" fontId="12" fillId="0" borderId="62" xfId="0" applyFont="1" applyBorder="1" applyAlignment="1">
      <alignment horizontal="center"/>
    </xf>
    <xf numFmtId="0" fontId="12" fillId="2" borderId="64" xfId="1" applyFont="1" applyFill="1" applyBorder="1" applyAlignment="1">
      <alignment horizontal="center" vertical="center" wrapText="1"/>
    </xf>
    <xf numFmtId="6" fontId="12" fillId="0" borderId="65" xfId="0" applyNumberFormat="1" applyFont="1" applyBorder="1" applyAlignment="1">
      <alignment horizontal="center" vertical="center"/>
    </xf>
    <xf numFmtId="0" fontId="12" fillId="0" borderId="65" xfId="1" applyFont="1" applyBorder="1" applyAlignment="1">
      <alignment horizontal="center" vertical="center" wrapText="1"/>
    </xf>
    <xf numFmtId="0" fontId="12" fillId="0" borderId="66" xfId="1" applyFont="1" applyBorder="1" applyAlignment="1">
      <alignment horizontal="center" vertical="center" wrapText="1"/>
    </xf>
    <xf numFmtId="0" fontId="10" fillId="0" borderId="63" xfId="0" applyFont="1" applyBorder="1" applyAlignment="1">
      <alignment horizontal="center" wrapText="1"/>
    </xf>
    <xf numFmtId="6" fontId="11" fillId="0" borderId="67" xfId="0" applyNumberFormat="1" applyFont="1" applyBorder="1" applyAlignment="1">
      <alignment horizontal="center" vertical="center"/>
    </xf>
    <xf numFmtId="6" fontId="11" fillId="0" borderId="68" xfId="0" applyNumberFormat="1" applyFont="1" applyBorder="1" applyAlignment="1">
      <alignment horizontal="center"/>
    </xf>
    <xf numFmtId="0" fontId="11" fillId="0" borderId="68" xfId="0" applyFont="1" applyBorder="1" applyAlignment="1">
      <alignment horizontal="center"/>
    </xf>
    <xf numFmtId="6" fontId="11" fillId="0" borderId="68" xfId="0" applyNumberFormat="1" applyFont="1" applyBorder="1" applyAlignment="1">
      <alignment horizontal="center" vertical="center"/>
    </xf>
    <xf numFmtId="6" fontId="11" fillId="0" borderId="68" xfId="0" applyNumberFormat="1" applyFont="1" applyFill="1" applyBorder="1" applyAlignment="1">
      <alignment horizontal="center" vertical="center"/>
    </xf>
    <xf numFmtId="6" fontId="11" fillId="0" borderId="69" xfId="0" applyNumberFormat="1" applyFont="1" applyBorder="1" applyAlignment="1">
      <alignment horizontal="center" vertical="center"/>
    </xf>
    <xf numFmtId="6" fontId="11" fillId="0" borderId="36" xfId="0" applyNumberFormat="1" applyFont="1" applyBorder="1" applyAlignment="1">
      <alignment horizontal="center" vertical="center"/>
    </xf>
    <xf numFmtId="6" fontId="11" fillId="0" borderId="0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horizontal="center"/>
    </xf>
    <xf numFmtId="0" fontId="12" fillId="0" borderId="4" xfId="1" applyFont="1" applyBorder="1" applyAlignment="1">
      <alignment horizontal="center" vertical="center" wrapText="1"/>
    </xf>
    <xf numFmtId="6" fontId="11" fillId="0" borderId="6" xfId="0" applyNumberFormat="1" applyFont="1" applyBorder="1" applyAlignment="1">
      <alignment horizontal="center" vertical="center"/>
    </xf>
    <xf numFmtId="0" fontId="12" fillId="0" borderId="36" xfId="1" applyFont="1" applyBorder="1" applyAlignment="1">
      <alignment horizontal="center" vertical="center" wrapText="1"/>
    </xf>
    <xf numFmtId="6" fontId="11" fillId="0" borderId="5" xfId="0" applyNumberFormat="1" applyFont="1" applyBorder="1" applyAlignment="1">
      <alignment vertical="center"/>
    </xf>
    <xf numFmtId="0" fontId="12" fillId="0" borderId="64" xfId="1" applyFont="1" applyBorder="1" applyAlignment="1">
      <alignment horizontal="center" vertical="center" wrapText="1"/>
    </xf>
    <xf numFmtId="6" fontId="11" fillId="0" borderId="4" xfId="0" applyNumberFormat="1" applyFont="1" applyBorder="1" applyAlignment="1">
      <alignment vertical="center"/>
    </xf>
    <xf numFmtId="0" fontId="12" fillId="0" borderId="0" xfId="0" applyFont="1" applyBorder="1" applyAlignment="1">
      <alignment horizontal="center"/>
    </xf>
    <xf numFmtId="0" fontId="12" fillId="2" borderId="65" xfId="0" applyFont="1" applyFill="1" applyBorder="1" applyAlignment="1">
      <alignment horizontal="center"/>
    </xf>
    <xf numFmtId="6" fontId="11" fillId="2" borderId="68" xfId="0" applyNumberFormat="1" applyFont="1" applyFill="1" applyBorder="1" applyAlignment="1">
      <alignment horizontal="center" vertical="center"/>
    </xf>
    <xf numFmtId="6" fontId="11" fillId="2" borderId="0" xfId="0" applyNumberFormat="1" applyFont="1" applyFill="1" applyBorder="1" applyAlignment="1">
      <alignment horizontal="center" vertical="center"/>
    </xf>
    <xf numFmtId="0" fontId="11" fillId="5" borderId="0" xfId="0" applyFont="1" applyFill="1" applyAlignment="1">
      <alignment horizontal="center"/>
    </xf>
    <xf numFmtId="0" fontId="10" fillId="5" borderId="0" xfId="0" applyFont="1" applyFill="1" applyBorder="1" applyAlignment="1">
      <alignment horizontal="center"/>
    </xf>
    <xf numFmtId="0" fontId="11" fillId="0" borderId="52" xfId="0" applyFont="1" applyBorder="1" applyAlignment="1">
      <alignment horizontal="center"/>
    </xf>
    <xf numFmtId="0" fontId="11" fillId="0" borderId="52" xfId="0" applyFont="1" applyBorder="1" applyAlignment="1">
      <alignment horizontal="center" vertical="center"/>
    </xf>
    <xf numFmtId="8" fontId="11" fillId="0" borderId="2" xfId="0" applyNumberFormat="1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80" xfId="0" applyFont="1" applyBorder="1" applyAlignment="1">
      <alignment horizontal="center"/>
    </xf>
    <xf numFmtId="8" fontId="11" fillId="0" borderId="0" xfId="0" applyNumberFormat="1" applyFont="1" applyBorder="1" applyAlignment="1">
      <alignment horizontal="center"/>
    </xf>
    <xf numFmtId="8" fontId="11" fillId="0" borderId="52" xfId="0" applyNumberFormat="1" applyFont="1" applyBorder="1" applyAlignment="1">
      <alignment horizontal="center"/>
    </xf>
    <xf numFmtId="8" fontId="11" fillId="5" borderId="0" xfId="0" applyNumberFormat="1" applyFont="1" applyFill="1" applyAlignment="1">
      <alignment horizontal="center"/>
    </xf>
    <xf numFmtId="8" fontId="11" fillId="0" borderId="21" xfId="0" applyNumberFormat="1" applyFont="1" applyBorder="1" applyAlignment="1">
      <alignment horizontal="center"/>
    </xf>
    <xf numFmtId="8" fontId="11" fillId="0" borderId="0" xfId="0" applyNumberFormat="1" applyFont="1" applyBorder="1" applyAlignment="1">
      <alignment horizontal="center" vertical="center"/>
    </xf>
    <xf numFmtId="8" fontId="11" fillId="0" borderId="52" xfId="0" applyNumberFormat="1" applyFont="1" applyBorder="1" applyAlignment="1">
      <alignment horizontal="center" vertical="center"/>
    </xf>
    <xf numFmtId="8" fontId="10" fillId="5" borderId="0" xfId="0" applyNumberFormat="1" applyFont="1" applyFill="1" applyBorder="1" applyAlignment="1">
      <alignment horizontal="center"/>
    </xf>
    <xf numFmtId="8" fontId="11" fillId="0" borderId="8" xfId="0" applyNumberFormat="1" applyFont="1" applyBorder="1" applyAlignment="1">
      <alignment horizontal="center"/>
    </xf>
    <xf numFmtId="8" fontId="11" fillId="0" borderId="80" xfId="0" applyNumberFormat="1" applyFont="1" applyBorder="1" applyAlignment="1">
      <alignment horizontal="center"/>
    </xf>
    <xf numFmtId="8" fontId="11" fillId="0" borderId="0" xfId="0" applyNumberFormat="1" applyFont="1" applyFill="1" applyBorder="1" applyAlignment="1">
      <alignment horizontal="center" vertical="center"/>
    </xf>
    <xf numFmtId="8" fontId="11" fillId="0" borderId="0" xfId="0" applyNumberFormat="1" applyFont="1" applyAlignment="1">
      <alignment horizontal="center"/>
    </xf>
    <xf numFmtId="6" fontId="11" fillId="0" borderId="52" xfId="0" applyNumberFormat="1" applyFont="1" applyFill="1" applyBorder="1" applyAlignment="1">
      <alignment horizontal="center" vertical="center" wrapText="1"/>
    </xf>
    <xf numFmtId="8" fontId="11" fillId="0" borderId="52" xfId="0" applyNumberFormat="1" applyFont="1" applyFill="1" applyBorder="1" applyAlignment="1">
      <alignment horizontal="center" vertical="center"/>
    </xf>
    <xf numFmtId="6" fontId="11" fillId="0" borderId="24" xfId="0" applyNumberFormat="1" applyFont="1" applyFill="1" applyBorder="1" applyAlignment="1">
      <alignment horizontal="center" vertical="center" wrapText="1"/>
    </xf>
    <xf numFmtId="8" fontId="11" fillId="0" borderId="25" xfId="0" applyNumberFormat="1" applyFont="1" applyFill="1" applyBorder="1" applyAlignment="1">
      <alignment horizontal="center" vertical="center"/>
    </xf>
    <xf numFmtId="8" fontId="11" fillId="0" borderId="28" xfId="0" applyNumberFormat="1" applyFont="1" applyFill="1" applyBorder="1" applyAlignment="1">
      <alignment horizontal="center" vertical="center"/>
    </xf>
    <xf numFmtId="8" fontId="11" fillId="0" borderId="12" xfId="0" applyNumberFormat="1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/>
    </xf>
    <xf numFmtId="8" fontId="11" fillId="0" borderId="16" xfId="0" applyNumberFormat="1" applyFont="1" applyBorder="1" applyAlignment="1">
      <alignment horizontal="center"/>
    </xf>
    <xf numFmtId="8" fontId="11" fillId="0" borderId="29" xfId="0" applyNumberFormat="1" applyFont="1" applyBorder="1" applyAlignment="1">
      <alignment horizontal="center"/>
    </xf>
    <xf numFmtId="6" fontId="11" fillId="2" borderId="5" xfId="0" applyNumberFormat="1" applyFont="1" applyFill="1" applyBorder="1" applyAlignment="1">
      <alignment horizontal="center" vertical="center"/>
    </xf>
    <xf numFmtId="9" fontId="11" fillId="2" borderId="5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0" fillId="2" borderId="85" xfId="0" applyFont="1" applyFill="1" applyBorder="1" applyAlignment="1">
      <alignment horizontal="center" wrapText="1"/>
    </xf>
    <xf numFmtId="0" fontId="10" fillId="2" borderId="25" xfId="0" applyFont="1" applyFill="1" applyBorder="1" applyAlignment="1">
      <alignment horizontal="center" wrapText="1"/>
    </xf>
    <xf numFmtId="0" fontId="10" fillId="2" borderId="86" xfId="0" applyFont="1" applyFill="1" applyBorder="1" applyAlignment="1">
      <alignment horizontal="center" wrapText="1"/>
    </xf>
    <xf numFmtId="0" fontId="10" fillId="2" borderId="29" xfId="0" applyFont="1" applyFill="1" applyBorder="1" applyAlignment="1">
      <alignment horizontal="center" wrapText="1"/>
    </xf>
    <xf numFmtId="10" fontId="10" fillId="2" borderId="25" xfId="0" applyNumberFormat="1" applyFont="1" applyFill="1" applyBorder="1" applyAlignment="1">
      <alignment horizontal="center" wrapText="1"/>
    </xf>
    <xf numFmtId="0" fontId="10" fillId="2" borderId="12" xfId="0" applyFont="1" applyFill="1" applyBorder="1" applyAlignment="1">
      <alignment horizontal="center" wrapText="1"/>
    </xf>
    <xf numFmtId="6" fontId="10" fillId="2" borderId="1" xfId="0" applyNumberFormat="1" applyFont="1" applyFill="1" applyBorder="1" applyAlignment="1">
      <alignment horizontal="center" vertical="center" wrapText="1"/>
    </xf>
    <xf numFmtId="6" fontId="11" fillId="2" borderId="2" xfId="0" applyNumberFormat="1" applyFont="1" applyFill="1" applyBorder="1" applyAlignment="1">
      <alignment horizontal="center" vertical="center"/>
    </xf>
    <xf numFmtId="10" fontId="11" fillId="2" borderId="2" xfId="0" applyNumberFormat="1" applyFont="1" applyFill="1" applyBorder="1" applyAlignment="1">
      <alignment horizontal="center" vertical="center"/>
    </xf>
    <xf numFmtId="6" fontId="11" fillId="2" borderId="2" xfId="0" applyNumberFormat="1" applyFont="1" applyFill="1" applyBorder="1" applyAlignment="1">
      <alignment horizontal="center"/>
    </xf>
    <xf numFmtId="6" fontId="11" fillId="2" borderId="3" xfId="0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6" fontId="10" fillId="2" borderId="4" xfId="0" applyNumberFormat="1" applyFont="1" applyFill="1" applyBorder="1" applyAlignment="1">
      <alignment horizontal="center" vertical="center"/>
    </xf>
    <xf numFmtId="10" fontId="11" fillId="2" borderId="5" xfId="0" applyNumberFormat="1" applyFont="1" applyFill="1" applyBorder="1" applyAlignment="1">
      <alignment horizontal="center"/>
    </xf>
    <xf numFmtId="6" fontId="11" fillId="2" borderId="5" xfId="0" applyNumberFormat="1" applyFont="1" applyFill="1" applyBorder="1" applyAlignment="1">
      <alignment horizontal="center"/>
    </xf>
    <xf numFmtId="6" fontId="11" fillId="2" borderId="6" xfId="0" applyNumberFormat="1" applyFont="1" applyFill="1" applyBorder="1" applyAlignment="1">
      <alignment horizontal="center"/>
    </xf>
    <xf numFmtId="6" fontId="11" fillId="2" borderId="0" xfId="0" applyNumberFormat="1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10" fillId="2" borderId="4" xfId="1" applyFont="1" applyFill="1" applyBorder="1" applyAlignment="1">
      <alignment horizontal="center" vertical="center" wrapText="1"/>
    </xf>
    <xf numFmtId="10" fontId="11" fillId="2" borderId="5" xfId="0" applyNumberFormat="1" applyFont="1" applyFill="1" applyBorder="1" applyAlignment="1">
      <alignment horizontal="center" vertical="center"/>
    </xf>
    <xf numFmtId="6" fontId="11" fillId="2" borderId="6" xfId="0" applyNumberFormat="1" applyFont="1" applyFill="1" applyBorder="1" applyAlignment="1">
      <alignment horizontal="center" vertical="center"/>
    </xf>
    <xf numFmtId="6" fontId="10" fillId="2" borderId="4" xfId="0" applyNumberFormat="1" applyFont="1" applyFill="1" applyBorder="1" applyAlignment="1">
      <alignment horizontal="center" vertical="center" wrapText="1"/>
    </xf>
    <xf numFmtId="10" fontId="11" fillId="2" borderId="5" xfId="3" applyNumberFormat="1" applyFont="1" applyFill="1" applyBorder="1" applyAlignment="1">
      <alignment horizontal="center" vertical="center"/>
    </xf>
    <xf numFmtId="9" fontId="11" fillId="2" borderId="0" xfId="0" applyNumberFormat="1" applyFont="1" applyFill="1" applyBorder="1" applyAlignment="1">
      <alignment horizontal="center"/>
    </xf>
    <xf numFmtId="0" fontId="11" fillId="2" borderId="0" xfId="0" applyFont="1" applyFill="1" applyAlignment="1">
      <alignment horizontal="center" wrapText="1"/>
    </xf>
    <xf numFmtId="10" fontId="11" fillId="2" borderId="0" xfId="0" applyNumberFormat="1" applyFont="1" applyFill="1" applyAlignment="1">
      <alignment horizontal="center"/>
    </xf>
    <xf numFmtId="9" fontId="10" fillId="2" borderId="0" xfId="0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 vertical="top" wrapText="1"/>
    </xf>
    <xf numFmtId="6" fontId="10" fillId="2" borderId="33" xfId="0" applyNumberFormat="1" applyFont="1" applyFill="1" applyBorder="1" applyAlignment="1">
      <alignment horizontal="center" vertical="center" wrapText="1"/>
    </xf>
    <xf numFmtId="6" fontId="11" fillId="2" borderId="34" xfId="0" applyNumberFormat="1" applyFont="1" applyFill="1" applyBorder="1" applyAlignment="1">
      <alignment horizontal="center"/>
    </xf>
    <xf numFmtId="6" fontId="11" fillId="2" borderId="35" xfId="0" applyNumberFormat="1" applyFont="1" applyFill="1" applyBorder="1" applyAlignment="1">
      <alignment horizontal="center"/>
    </xf>
    <xf numFmtId="10" fontId="10" fillId="2" borderId="60" xfId="0" applyNumberFormat="1" applyFont="1" applyFill="1" applyBorder="1" applyAlignment="1">
      <alignment horizontal="center" wrapText="1"/>
    </xf>
    <xf numFmtId="10" fontId="10" fillId="2" borderId="61" xfId="0" applyNumberFormat="1" applyFont="1" applyFill="1" applyBorder="1" applyAlignment="1">
      <alignment horizontal="center" wrapText="1"/>
    </xf>
    <xf numFmtId="10" fontId="10" fillId="2" borderId="84" xfId="0" applyNumberFormat="1" applyFont="1" applyFill="1" applyBorder="1" applyAlignment="1">
      <alignment horizontal="center" wrapText="1"/>
    </xf>
    <xf numFmtId="10" fontId="11" fillId="2" borderId="5" xfId="0" applyNumberFormat="1" applyFont="1" applyFill="1" applyBorder="1" applyAlignment="1">
      <alignment horizontal="center" wrapText="1"/>
    </xf>
    <xf numFmtId="10" fontId="11" fillId="2" borderId="0" xfId="0" applyNumberFormat="1" applyFont="1" applyFill="1" applyBorder="1" applyAlignment="1">
      <alignment horizontal="center" wrapText="1"/>
    </xf>
    <xf numFmtId="10" fontId="11" fillId="2" borderId="0" xfId="0" applyNumberFormat="1" applyFont="1" applyFill="1" applyAlignment="1">
      <alignment horizontal="center" wrapText="1"/>
    </xf>
    <xf numFmtId="165" fontId="10" fillId="2" borderId="85" xfId="0" applyNumberFormat="1" applyFont="1" applyFill="1" applyBorder="1" applyAlignment="1">
      <alignment horizontal="center" wrapText="1"/>
    </xf>
    <xf numFmtId="165" fontId="11" fillId="2" borderId="2" xfId="0" applyNumberFormat="1" applyFont="1" applyFill="1" applyBorder="1" applyAlignment="1">
      <alignment horizontal="center" vertical="center"/>
    </xf>
    <xf numFmtId="165" fontId="11" fillId="2" borderId="5" xfId="0" applyNumberFormat="1" applyFont="1" applyFill="1" applyBorder="1" applyAlignment="1">
      <alignment horizontal="center"/>
    </xf>
    <xf numFmtId="165" fontId="11" fillId="2" borderId="5" xfId="0" applyNumberFormat="1" applyFont="1" applyFill="1" applyBorder="1" applyAlignment="1">
      <alignment horizontal="center" vertical="center"/>
    </xf>
    <xf numFmtId="165" fontId="11" fillId="2" borderId="5" xfId="2" applyNumberFormat="1" applyFont="1" applyFill="1" applyBorder="1" applyAlignment="1">
      <alignment horizontal="center" vertical="center"/>
    </xf>
    <xf numFmtId="165" fontId="11" fillId="2" borderId="0" xfId="0" applyNumberFormat="1" applyFont="1" applyFill="1" applyAlignment="1">
      <alignment horizontal="center"/>
    </xf>
    <xf numFmtId="165" fontId="10" fillId="2" borderId="25" xfId="0" applyNumberFormat="1" applyFont="1" applyFill="1" applyBorder="1" applyAlignment="1">
      <alignment horizontal="center" wrapText="1"/>
    </xf>
    <xf numFmtId="165" fontId="10" fillId="2" borderId="86" xfId="0" applyNumberFormat="1" applyFont="1" applyFill="1" applyBorder="1" applyAlignment="1">
      <alignment horizontal="center" wrapText="1"/>
    </xf>
    <xf numFmtId="165" fontId="11" fillId="2" borderId="0" xfId="0" applyNumberFormat="1" applyFont="1" applyFill="1" applyAlignment="1">
      <alignment horizontal="center" vertical="center"/>
    </xf>
    <xf numFmtId="6" fontId="10" fillId="2" borderId="85" xfId="0" applyNumberFormat="1" applyFont="1" applyFill="1" applyBorder="1" applyAlignment="1">
      <alignment horizontal="center" wrapText="1"/>
    </xf>
    <xf numFmtId="6" fontId="10" fillId="2" borderId="25" xfId="0" applyNumberFormat="1" applyFont="1" applyFill="1" applyBorder="1" applyAlignment="1">
      <alignment horizontal="center" wrapText="1"/>
    </xf>
    <xf numFmtId="6" fontId="10" fillId="2" borderId="27" xfId="0" applyNumberFormat="1" applyFont="1" applyFill="1" applyBorder="1" applyAlignment="1">
      <alignment horizontal="center" wrapText="1"/>
    </xf>
    <xf numFmtId="6" fontId="10" fillId="2" borderId="28" xfId="0" applyNumberFormat="1" applyFont="1" applyFill="1" applyBorder="1" applyAlignment="1">
      <alignment horizontal="center" wrapText="1"/>
    </xf>
    <xf numFmtId="6" fontId="11" fillId="6" borderId="5" xfId="0" applyNumberFormat="1" applyFont="1" applyFill="1" applyBorder="1" applyAlignment="1">
      <alignment horizontal="center"/>
    </xf>
    <xf numFmtId="6" fontId="11" fillId="2" borderId="0" xfId="0" applyNumberFormat="1" applyFont="1" applyFill="1" applyAlignment="1">
      <alignment horizontal="center"/>
    </xf>
    <xf numFmtId="6" fontId="11" fillId="2" borderId="0" xfId="0" applyNumberFormat="1" applyFont="1" applyFill="1" applyAlignment="1">
      <alignment horizontal="center" vertical="center"/>
    </xf>
    <xf numFmtId="6" fontId="11" fillId="2" borderId="51" xfId="0" applyNumberFormat="1" applyFont="1" applyFill="1" applyBorder="1" applyAlignment="1">
      <alignment horizontal="center"/>
    </xf>
    <xf numFmtId="6" fontId="11" fillId="2" borderId="51" xfId="0" applyNumberFormat="1" applyFont="1" applyFill="1" applyBorder="1" applyAlignment="1">
      <alignment horizontal="center" vertical="center"/>
    </xf>
    <xf numFmtId="12" fontId="10" fillId="2" borderId="23" xfId="0" applyNumberFormat="1" applyFont="1" applyFill="1" applyBorder="1" applyAlignment="1">
      <alignment horizontal="center" wrapText="1"/>
    </xf>
    <xf numFmtId="12" fontId="10" fillId="2" borderId="1" xfId="0" applyNumberFormat="1" applyFont="1" applyFill="1" applyBorder="1" applyAlignment="1">
      <alignment horizontal="center" vertical="center" wrapText="1"/>
    </xf>
    <xf numFmtId="12" fontId="10" fillId="2" borderId="4" xfId="0" applyNumberFormat="1" applyFont="1" applyFill="1" applyBorder="1" applyAlignment="1">
      <alignment horizontal="center" vertical="center"/>
    </xf>
    <xf numFmtId="12" fontId="10" fillId="2" borderId="4" xfId="1" applyNumberFormat="1" applyFont="1" applyFill="1" applyBorder="1" applyAlignment="1">
      <alignment horizontal="center" vertical="center" wrapText="1"/>
    </xf>
    <xf numFmtId="12" fontId="10" fillId="2" borderId="4" xfId="0" applyNumberFormat="1" applyFont="1" applyFill="1" applyBorder="1" applyAlignment="1">
      <alignment horizontal="center" vertical="center" wrapText="1"/>
    </xf>
    <xf numFmtId="12" fontId="10" fillId="2" borderId="33" xfId="0" applyNumberFormat="1" applyFont="1" applyFill="1" applyBorder="1" applyAlignment="1">
      <alignment horizontal="center" vertical="center" wrapText="1"/>
    </xf>
    <xf numFmtId="6" fontId="11" fillId="2" borderId="59" xfId="0" applyNumberFormat="1" applyFont="1" applyFill="1" applyBorder="1" applyAlignment="1">
      <alignment horizontal="center" vertical="center"/>
    </xf>
    <xf numFmtId="6" fontId="10" fillId="2" borderId="88" xfId="0" applyNumberFormat="1" applyFont="1" applyFill="1" applyBorder="1" applyAlignment="1">
      <alignment horizontal="center" wrapText="1"/>
    </xf>
    <xf numFmtId="6" fontId="10" fillId="2" borderId="26" xfId="0" applyNumberFormat="1" applyFont="1" applyFill="1" applyBorder="1" applyAlignment="1">
      <alignment horizontal="center" wrapText="1"/>
    </xf>
    <xf numFmtId="6" fontId="10" fillId="2" borderId="58" xfId="0" applyNumberFormat="1" applyFont="1" applyFill="1" applyBorder="1" applyAlignment="1">
      <alignment horizontal="center" vertical="center" wrapText="1"/>
    </xf>
    <xf numFmtId="6" fontId="10" fillId="2" borderId="39" xfId="0" applyNumberFormat="1" applyFont="1" applyFill="1" applyBorder="1" applyAlignment="1">
      <alignment horizontal="center" vertical="center"/>
    </xf>
    <xf numFmtId="6" fontId="10" fillId="2" borderId="39" xfId="1" applyNumberFormat="1" applyFont="1" applyFill="1" applyBorder="1" applyAlignment="1">
      <alignment horizontal="center" vertical="center" wrapText="1"/>
    </xf>
    <xf numFmtId="6" fontId="10" fillId="2" borderId="39" xfId="0" applyNumberFormat="1" applyFont="1" applyFill="1" applyBorder="1" applyAlignment="1">
      <alignment horizontal="center" vertical="center" wrapText="1"/>
    </xf>
    <xf numFmtId="6" fontId="10" fillId="2" borderId="40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0" fillId="4" borderId="0" xfId="0" applyFill="1" applyBorder="1"/>
    <xf numFmtId="10" fontId="11" fillId="2" borderId="34" xfId="0" applyNumberFormat="1" applyFont="1" applyFill="1" applyBorder="1" applyAlignment="1">
      <alignment horizontal="center" vertical="center"/>
    </xf>
    <xf numFmtId="6" fontId="11" fillId="2" borderId="34" xfId="0" applyNumberFormat="1" applyFont="1" applyFill="1" applyBorder="1" applyAlignment="1">
      <alignment horizontal="center" vertical="center"/>
    </xf>
    <xf numFmtId="165" fontId="11" fillId="2" borderId="34" xfId="0" applyNumberFormat="1" applyFont="1" applyFill="1" applyBorder="1" applyAlignment="1">
      <alignment horizontal="center" vertical="center"/>
    </xf>
    <xf numFmtId="6" fontId="11" fillId="2" borderId="77" xfId="0" applyNumberFormat="1" applyFont="1" applyFill="1" applyBorder="1" applyAlignment="1">
      <alignment horizontal="center" vertical="center"/>
    </xf>
    <xf numFmtId="6" fontId="10" fillId="2" borderId="5" xfId="0" applyNumberFormat="1" applyFont="1" applyFill="1" applyBorder="1" applyAlignment="1">
      <alignment horizontal="center" vertical="center" wrapText="1"/>
    </xf>
    <xf numFmtId="8" fontId="1" fillId="0" borderId="2" xfId="0" applyNumberFormat="1" applyFont="1" applyBorder="1" applyAlignment="1">
      <alignment horizontal="center" vertical="center"/>
    </xf>
    <xf numFmtId="8" fontId="1" fillId="0" borderId="5" xfId="0" applyNumberFormat="1" applyFont="1" applyBorder="1" applyAlignment="1">
      <alignment horizontal="center"/>
    </xf>
    <xf numFmtId="8" fontId="1" fillId="0" borderId="21" xfId="0" applyNumberFormat="1" applyFont="1" applyBorder="1" applyAlignment="1">
      <alignment horizontal="center"/>
    </xf>
    <xf numFmtId="10" fontId="1" fillId="0" borderId="2" xfId="0" applyNumberFormat="1" applyFont="1" applyBorder="1" applyAlignment="1">
      <alignment horizontal="left" vertical="center"/>
    </xf>
    <xf numFmtId="10" fontId="1" fillId="0" borderId="5" xfId="0" applyNumberFormat="1" applyFont="1" applyBorder="1"/>
    <xf numFmtId="10" fontId="1" fillId="0" borderId="6" xfId="0" applyNumberFormat="1" applyFont="1" applyBorder="1"/>
    <xf numFmtId="10" fontId="1" fillId="0" borderId="34" xfId="0" applyNumberFormat="1" applyFont="1" applyBorder="1"/>
    <xf numFmtId="10" fontId="1" fillId="0" borderId="35" xfId="0" applyNumberFormat="1" applyFont="1" applyBorder="1"/>
    <xf numFmtId="10" fontId="1" fillId="0" borderId="8" xfId="0" applyNumberFormat="1" applyFont="1" applyBorder="1"/>
    <xf numFmtId="10" fontId="1" fillId="0" borderId="9" xfId="0" applyNumberFormat="1" applyFont="1" applyBorder="1"/>
    <xf numFmtId="6" fontId="1" fillId="0" borderId="1" xfId="0" applyNumberFormat="1" applyFont="1" applyBorder="1" applyAlignment="1">
      <alignment horizontal="center" vertical="center"/>
    </xf>
    <xf numFmtId="6" fontId="1" fillId="0" borderId="4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0" fontId="1" fillId="0" borderId="5" xfId="0" applyNumberFormat="1" applyFont="1" applyBorder="1" applyAlignment="1">
      <alignment horizontal="center" vertical="center"/>
    </xf>
    <xf numFmtId="6" fontId="1" fillId="0" borderId="5" xfId="0" applyNumberFormat="1" applyFont="1" applyBorder="1" applyAlignment="1">
      <alignment horizontal="center" vertical="center"/>
    </xf>
    <xf numFmtId="6" fontId="1" fillId="0" borderId="6" xfId="0" applyNumberFormat="1" applyFont="1" applyBorder="1" applyAlignment="1">
      <alignment horizontal="center" vertical="center"/>
    </xf>
    <xf numFmtId="0" fontId="10" fillId="0" borderId="23" xfId="0" applyFont="1" applyBorder="1" applyAlignment="1">
      <alignment horizontal="center"/>
    </xf>
    <xf numFmtId="0" fontId="10" fillId="0" borderId="11" xfId="0" applyFont="1" applyBorder="1" applyAlignment="1">
      <alignment horizontal="center" wrapText="1"/>
    </xf>
    <xf numFmtId="0" fontId="10" fillId="0" borderId="23" xfId="0" applyFont="1" applyBorder="1" applyAlignment="1">
      <alignment horizontal="center" wrapText="1"/>
    </xf>
    <xf numFmtId="0" fontId="12" fillId="0" borderId="0" xfId="1" applyFont="1" applyBorder="1" applyAlignment="1">
      <alignment horizontal="center" vertical="center" wrapText="1"/>
    </xf>
    <xf numFmtId="6" fontId="11" fillId="0" borderId="0" xfId="0" applyNumberFormat="1" applyFont="1" applyBorder="1" applyAlignment="1">
      <alignment horizontal="center" vertical="center"/>
    </xf>
    <xf numFmtId="9" fontId="11" fillId="0" borderId="2" xfId="0" applyNumberFormat="1" applyFont="1" applyBorder="1" applyAlignment="1">
      <alignment horizontal="center" vertical="center"/>
    </xf>
    <xf numFmtId="9" fontId="11" fillId="0" borderId="5" xfId="0" applyNumberFormat="1" applyFont="1" applyBorder="1" applyAlignment="1">
      <alignment horizontal="center"/>
    </xf>
    <xf numFmtId="9" fontId="11" fillId="0" borderId="5" xfId="0" applyNumberFormat="1" applyFont="1" applyBorder="1" applyAlignment="1">
      <alignment horizontal="center" vertical="center"/>
    </xf>
    <xf numFmtId="9" fontId="11" fillId="0" borderId="61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9" fontId="11" fillId="0" borderId="38" xfId="0" applyNumberFormat="1" applyFont="1" applyBorder="1" applyAlignment="1">
      <alignment horizontal="center" vertical="center"/>
    </xf>
    <xf numFmtId="9" fontId="11" fillId="0" borderId="34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10" fontId="11" fillId="0" borderId="2" xfId="0" applyNumberFormat="1" applyFont="1" applyBorder="1" applyAlignment="1">
      <alignment horizontal="center"/>
    </xf>
    <xf numFmtId="10" fontId="11" fillId="0" borderId="3" xfId="0" applyNumberFormat="1" applyFont="1" applyBorder="1" applyAlignment="1">
      <alignment horizontal="center"/>
    </xf>
    <xf numFmtId="6" fontId="11" fillId="0" borderId="4" xfId="0" applyNumberFormat="1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10" fontId="11" fillId="0" borderId="5" xfId="0" applyNumberFormat="1" applyFont="1" applyBorder="1" applyAlignment="1">
      <alignment horizontal="center"/>
    </xf>
    <xf numFmtId="10" fontId="11" fillId="0" borderId="6" xfId="0" applyNumberFormat="1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8" fontId="11" fillId="0" borderId="5" xfId="0" applyNumberFormat="1" applyFont="1" applyBorder="1" applyAlignment="1">
      <alignment horizontal="center"/>
    </xf>
    <xf numFmtId="8" fontId="11" fillId="0" borderId="6" xfId="0" applyNumberFormat="1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9" fontId="11" fillId="0" borderId="6" xfId="0" applyNumberFormat="1" applyFont="1" applyBorder="1" applyAlignment="1">
      <alignment horizontal="center"/>
    </xf>
    <xf numFmtId="8" fontId="11" fillId="0" borderId="2" xfId="0" applyNumberFormat="1" applyFont="1" applyBorder="1" applyAlignment="1">
      <alignment horizontal="center" vertical="center"/>
    </xf>
    <xf numFmtId="9" fontId="11" fillId="0" borderId="3" xfId="0" applyNumberFormat="1" applyFont="1" applyBorder="1" applyAlignment="1">
      <alignment horizontal="center" vertical="center"/>
    </xf>
    <xf numFmtId="9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 vertical="top"/>
    </xf>
    <xf numFmtId="0" fontId="11" fillId="0" borderId="0" xfId="1" applyFont="1" applyBorder="1" applyAlignment="1">
      <alignment horizontal="center" vertical="center" wrapText="1"/>
    </xf>
    <xf numFmtId="0" fontId="12" fillId="0" borderId="65" xfId="1" applyFont="1" applyBorder="1" applyAlignment="1">
      <alignment horizontal="center" vertical="center" wrapText="1"/>
    </xf>
    <xf numFmtId="6" fontId="11" fillId="0" borderId="68" xfId="0" applyNumberFormat="1" applyFont="1" applyBorder="1" applyAlignment="1">
      <alignment horizontal="center" vertical="center"/>
    </xf>
    <xf numFmtId="6" fontId="11" fillId="0" borderId="36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6" fontId="10" fillId="5" borderId="0" xfId="0" applyNumberFormat="1" applyFont="1" applyFill="1" applyBorder="1" applyAlignment="1">
      <alignment horizontal="center" vertical="center"/>
    </xf>
    <xf numFmtId="0" fontId="11" fillId="5" borderId="0" xfId="0" applyFont="1" applyFill="1" applyAlignment="1">
      <alignment horizontal="center"/>
    </xf>
    <xf numFmtId="0" fontId="10" fillId="5" borderId="0" xfId="0" applyFont="1" applyFill="1" applyBorder="1" applyAlignment="1">
      <alignment horizontal="center"/>
    </xf>
    <xf numFmtId="9" fontId="11" fillId="0" borderId="75" xfId="0" applyNumberFormat="1" applyFont="1" applyBorder="1" applyAlignment="1">
      <alignment horizontal="center"/>
    </xf>
    <xf numFmtId="9" fontId="11" fillId="0" borderId="76" xfId="0" applyNumberFormat="1" applyFont="1" applyBorder="1" applyAlignment="1">
      <alignment horizontal="center"/>
    </xf>
    <xf numFmtId="9" fontId="11" fillId="0" borderId="78" xfId="0" applyNumberFormat="1" applyFont="1" applyBorder="1" applyAlignment="1">
      <alignment horizontal="center" vertical="center"/>
    </xf>
    <xf numFmtId="9" fontId="11" fillId="0" borderId="35" xfId="0" applyNumberFormat="1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10" fontId="11" fillId="0" borderId="8" xfId="0" applyNumberFormat="1" applyFont="1" applyBorder="1" applyAlignment="1">
      <alignment horizontal="center"/>
    </xf>
    <xf numFmtId="10" fontId="11" fillId="0" borderId="9" xfId="0" applyNumberFormat="1" applyFont="1" applyBorder="1" applyAlignment="1">
      <alignment horizontal="center"/>
    </xf>
    <xf numFmtId="8" fontId="11" fillId="0" borderId="2" xfId="0" applyNumberFormat="1" applyFont="1" applyBorder="1" applyAlignment="1">
      <alignment horizontal="center"/>
    </xf>
    <xf numFmtId="8" fontId="11" fillId="0" borderId="3" xfId="0" applyNumberFormat="1" applyFont="1" applyBorder="1" applyAlignment="1">
      <alignment horizontal="center"/>
    </xf>
    <xf numFmtId="9" fontId="11" fillId="0" borderId="2" xfId="0" applyNumberFormat="1" applyFont="1" applyBorder="1" applyAlignment="1">
      <alignment horizontal="center"/>
    </xf>
    <xf numFmtId="9" fontId="11" fillId="0" borderId="3" xfId="0" applyNumberFormat="1" applyFont="1" applyBorder="1" applyAlignment="1">
      <alignment horizontal="center"/>
    </xf>
    <xf numFmtId="9" fontId="11" fillId="0" borderId="8" xfId="0" applyNumberFormat="1" applyFont="1" applyBorder="1" applyAlignment="1">
      <alignment horizontal="center"/>
    </xf>
    <xf numFmtId="9" fontId="11" fillId="0" borderId="9" xfId="0" applyNumberFormat="1" applyFont="1" applyBorder="1" applyAlignment="1">
      <alignment horizontal="center"/>
    </xf>
    <xf numFmtId="8" fontId="10" fillId="0" borderId="25" xfId="0" applyNumberFormat="1" applyFont="1" applyBorder="1" applyAlignment="1">
      <alignment horizontal="center" wrapText="1"/>
    </xf>
    <xf numFmtId="8" fontId="11" fillId="0" borderId="0" xfId="0" applyNumberFormat="1" applyFont="1" applyBorder="1" applyAlignment="1">
      <alignment horizontal="center"/>
    </xf>
    <xf numFmtId="8" fontId="11" fillId="0" borderId="52" xfId="0" applyNumberFormat="1" applyFont="1" applyBorder="1" applyAlignment="1">
      <alignment horizontal="center"/>
    </xf>
    <xf numFmtId="8" fontId="11" fillId="0" borderId="21" xfId="0" applyNumberFormat="1" applyFont="1" applyBorder="1" applyAlignment="1">
      <alignment horizontal="center"/>
    </xf>
    <xf numFmtId="8" fontId="11" fillId="0" borderId="22" xfId="0" applyNumberFormat="1" applyFont="1" applyBorder="1" applyAlignment="1">
      <alignment horizontal="center"/>
    </xf>
    <xf numFmtId="8" fontId="11" fillId="0" borderId="54" xfId="0" applyNumberFormat="1" applyFont="1" applyBorder="1" applyAlignment="1">
      <alignment horizontal="center"/>
    </xf>
    <xf numFmtId="8" fontId="11" fillId="0" borderId="55" xfId="0" applyNumberFormat="1" applyFont="1" applyBorder="1" applyAlignment="1">
      <alignment horizontal="center"/>
    </xf>
    <xf numFmtId="8" fontId="11" fillId="0" borderId="56" xfId="0" applyNumberFormat="1" applyFont="1" applyBorder="1" applyAlignment="1">
      <alignment horizontal="center"/>
    </xf>
    <xf numFmtId="8" fontId="11" fillId="3" borderId="53" xfId="0" applyNumberFormat="1" applyFont="1" applyFill="1" applyBorder="1" applyAlignment="1">
      <alignment horizontal="center"/>
    </xf>
    <xf numFmtId="8" fontId="11" fillId="0" borderId="5" xfId="0" applyNumberFormat="1" applyFont="1" applyBorder="1" applyAlignment="1">
      <alignment horizontal="center" vertical="center"/>
    </xf>
    <xf numFmtId="8" fontId="11" fillId="0" borderId="8" xfId="0" applyNumberFormat="1" applyFont="1" applyBorder="1" applyAlignment="1">
      <alignment horizontal="center"/>
    </xf>
    <xf numFmtId="8" fontId="11" fillId="0" borderId="34" xfId="0" applyNumberFormat="1" applyFont="1" applyBorder="1" applyAlignment="1">
      <alignment horizontal="center"/>
    </xf>
    <xf numFmtId="8" fontId="11" fillId="0" borderId="80" xfId="0" applyNumberFormat="1" applyFont="1" applyBorder="1" applyAlignment="1">
      <alignment horizontal="center"/>
    </xf>
    <xf numFmtId="9" fontId="11" fillId="0" borderId="2" xfId="0" applyNumberFormat="1" applyFont="1" applyFill="1" applyBorder="1" applyAlignment="1">
      <alignment horizontal="center" vertical="center"/>
    </xf>
    <xf numFmtId="9" fontId="11" fillId="0" borderId="3" xfId="0" applyNumberFormat="1" applyFont="1" applyFill="1" applyBorder="1" applyAlignment="1">
      <alignment horizontal="center" vertical="center"/>
    </xf>
    <xf numFmtId="9" fontId="11" fillId="0" borderId="6" xfId="0" applyNumberFormat="1" applyFont="1" applyBorder="1" applyAlignment="1">
      <alignment horizontal="center" vertical="center"/>
    </xf>
    <xf numFmtId="9" fontId="11" fillId="0" borderId="35" xfId="0" applyNumberFormat="1" applyFont="1" applyFill="1" applyBorder="1" applyAlignment="1">
      <alignment horizontal="center" vertical="center"/>
    </xf>
    <xf numFmtId="9" fontId="11" fillId="0" borderId="9" xfId="0" applyNumberFormat="1" applyFont="1" applyBorder="1" applyAlignment="1">
      <alignment horizontal="center" vertical="center"/>
    </xf>
    <xf numFmtId="8" fontId="11" fillId="0" borderId="12" xfId="0" applyNumberFormat="1" applyFont="1" applyFill="1" applyBorder="1" applyAlignment="1">
      <alignment horizontal="center" vertical="center"/>
    </xf>
    <xf numFmtId="8" fontId="11" fillId="0" borderId="16" xfId="0" applyNumberFormat="1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8" fontId="11" fillId="0" borderId="51" xfId="0" applyNumberFormat="1" applyFont="1" applyBorder="1" applyAlignment="1">
      <alignment horizontal="center"/>
    </xf>
    <xf numFmtId="8" fontId="11" fillId="0" borderId="73" xfId="0" applyNumberFormat="1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8" fontId="11" fillId="0" borderId="77" xfId="0" applyNumberFormat="1" applyFont="1" applyBorder="1" applyAlignment="1">
      <alignment horizontal="center"/>
    </xf>
    <xf numFmtId="8" fontId="11" fillId="0" borderId="81" xfId="0" applyNumberFormat="1" applyFont="1" applyBorder="1" applyAlignment="1">
      <alignment horizontal="center"/>
    </xf>
    <xf numFmtId="8" fontId="10" fillId="0" borderId="21" xfId="0" applyNumberFormat="1" applyFont="1" applyBorder="1" applyAlignment="1">
      <alignment horizontal="center"/>
    </xf>
    <xf numFmtId="8" fontId="10" fillId="0" borderId="22" xfId="0" applyNumberFormat="1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8" fontId="11" fillId="0" borderId="29" xfId="0" applyNumberFormat="1" applyFont="1" applyBorder="1" applyAlignment="1">
      <alignment horizontal="center"/>
    </xf>
    <xf numFmtId="9" fontId="11" fillId="5" borderId="0" xfId="0" applyNumberFormat="1" applyFont="1" applyFill="1" applyBorder="1" applyAlignment="1">
      <alignment horizontal="center"/>
    </xf>
    <xf numFmtId="9" fontId="11" fillId="0" borderId="37" xfId="0" applyNumberFormat="1" applyFont="1" applyBorder="1" applyAlignment="1">
      <alignment horizontal="center"/>
    </xf>
    <xf numFmtId="9" fontId="11" fillId="0" borderId="52" xfId="0" applyNumberFormat="1" applyFont="1" applyBorder="1" applyAlignment="1">
      <alignment horizontal="center"/>
    </xf>
    <xf numFmtId="9" fontId="11" fillId="0" borderId="70" xfId="0" applyNumberFormat="1" applyFont="1" applyBorder="1" applyAlignment="1">
      <alignment horizontal="center"/>
    </xf>
    <xf numFmtId="9" fontId="11" fillId="0" borderId="29" xfId="0" applyNumberFormat="1" applyFont="1" applyBorder="1" applyAlignment="1">
      <alignment horizontal="center"/>
    </xf>
    <xf numFmtId="9" fontId="11" fillId="0" borderId="30" xfId="0" applyNumberFormat="1" applyFont="1" applyBorder="1" applyAlignment="1">
      <alignment horizontal="center"/>
    </xf>
    <xf numFmtId="9" fontId="11" fillId="0" borderId="80" xfId="0" applyNumberFormat="1" applyFont="1" applyBorder="1" applyAlignment="1">
      <alignment horizontal="center"/>
    </xf>
    <xf numFmtId="9" fontId="11" fillId="0" borderId="21" xfId="0" applyNumberFormat="1" applyFont="1" applyBorder="1" applyAlignment="1">
      <alignment horizontal="center"/>
    </xf>
    <xf numFmtId="9" fontId="11" fillId="0" borderId="22" xfId="0" applyNumberFormat="1" applyFont="1" applyBorder="1" applyAlignment="1">
      <alignment horizontal="center"/>
    </xf>
    <xf numFmtId="6" fontId="11" fillId="2" borderId="5" xfId="0" applyNumberFormat="1" applyFont="1" applyFill="1" applyBorder="1" applyAlignment="1">
      <alignment horizontal="center" vertical="center"/>
    </xf>
    <xf numFmtId="6" fontId="11" fillId="2" borderId="5" xfId="0" applyNumberFormat="1" applyFont="1" applyFill="1" applyBorder="1" applyAlignment="1">
      <alignment horizontal="center"/>
    </xf>
    <xf numFmtId="10" fontId="11" fillId="2" borderId="5" xfId="0" applyNumberFormat="1" applyFont="1" applyFill="1" applyBorder="1" applyAlignment="1">
      <alignment horizontal="center" vertical="center"/>
    </xf>
    <xf numFmtId="165" fontId="11" fillId="2" borderId="5" xfId="0" applyNumberFormat="1" applyFont="1" applyFill="1" applyBorder="1" applyAlignment="1">
      <alignment horizontal="center" vertical="center"/>
    </xf>
    <xf numFmtId="6" fontId="11" fillId="0" borderId="4" xfId="0" applyNumberFormat="1" applyFont="1" applyBorder="1" applyAlignment="1">
      <alignment horizontal="center" vertical="center"/>
    </xf>
    <xf numFmtId="6" fontId="11" fillId="0" borderId="1" xfId="0" applyNumberFormat="1" applyFont="1" applyBorder="1" applyAlignment="1">
      <alignment horizontal="center" vertical="center"/>
    </xf>
    <xf numFmtId="0" fontId="10" fillId="0" borderId="24" xfId="0" applyFont="1" applyBorder="1" applyAlignment="1">
      <alignment horizontal="center" wrapText="1"/>
    </xf>
    <xf numFmtId="0" fontId="10" fillId="0" borderId="25" xfId="0" applyFont="1" applyBorder="1" applyAlignment="1">
      <alignment horizontal="center" wrapText="1"/>
    </xf>
    <xf numFmtId="0" fontId="10" fillId="2" borderId="20" xfId="0" applyFont="1" applyFill="1" applyBorder="1" applyAlignment="1">
      <alignment horizontal="center"/>
    </xf>
    <xf numFmtId="8" fontId="10" fillId="0" borderId="28" xfId="0" applyNumberFormat="1" applyFont="1" applyBorder="1" applyAlignment="1">
      <alignment horizontal="center" wrapText="1"/>
    </xf>
    <xf numFmtId="8" fontId="11" fillId="0" borderId="32" xfId="0" applyNumberFormat="1" applyFont="1" applyBorder="1" applyAlignment="1">
      <alignment horizontal="center"/>
    </xf>
    <xf numFmtId="0" fontId="11" fillId="0" borderId="9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/>
    </xf>
    <xf numFmtId="6" fontId="10" fillId="3" borderId="93" xfId="0" applyNumberFormat="1" applyFont="1" applyFill="1" applyBorder="1" applyAlignment="1">
      <alignment horizontal="center"/>
    </xf>
    <xf numFmtId="8" fontId="11" fillId="3" borderId="94" xfId="0" applyNumberFormat="1" applyFont="1" applyFill="1" applyBorder="1" applyAlignment="1">
      <alignment horizontal="center"/>
    </xf>
    <xf numFmtId="49" fontId="13" fillId="0" borderId="95" xfId="0" applyNumberFormat="1" applyFont="1" applyBorder="1" applyAlignment="1">
      <alignment horizontal="center"/>
    </xf>
    <xf numFmtId="49" fontId="13" fillId="0" borderId="96" xfId="0" applyNumberFormat="1" applyFont="1" applyBorder="1" applyAlignment="1">
      <alignment horizontal="center"/>
    </xf>
    <xf numFmtId="49" fontId="13" fillId="0" borderId="97" xfId="0" applyNumberFormat="1" applyFont="1" applyBorder="1" applyAlignment="1">
      <alignment horizontal="center"/>
    </xf>
    <xf numFmtId="6" fontId="10" fillId="3" borderId="99" xfId="0" applyNumberFormat="1" applyFont="1" applyFill="1" applyBorder="1" applyAlignment="1">
      <alignment horizontal="center"/>
    </xf>
    <xf numFmtId="0" fontId="10" fillId="0" borderId="100" xfId="0" applyFont="1" applyBorder="1" applyAlignment="1">
      <alignment horizontal="center"/>
    </xf>
    <xf numFmtId="8" fontId="10" fillId="0" borderId="101" xfId="0" applyNumberFormat="1" applyFont="1" applyBorder="1" applyAlignment="1">
      <alignment horizontal="center"/>
    </xf>
    <xf numFmtId="6" fontId="11" fillId="0" borderId="1" xfId="0" applyNumberFormat="1" applyFont="1" applyBorder="1" applyAlignment="1">
      <alignment horizontal="center" vertical="center" wrapText="1"/>
    </xf>
    <xf numFmtId="8" fontId="11" fillId="0" borderId="3" xfId="0" applyNumberFormat="1" applyFont="1" applyBorder="1" applyAlignment="1">
      <alignment horizontal="center" vertical="center"/>
    </xf>
    <xf numFmtId="6" fontId="11" fillId="0" borderId="4" xfId="0" applyNumberFormat="1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8" fontId="11" fillId="0" borderId="6" xfId="0" applyNumberFormat="1" applyFont="1" applyBorder="1" applyAlignment="1">
      <alignment horizontal="center" vertical="center"/>
    </xf>
    <xf numFmtId="8" fontId="11" fillId="0" borderId="35" xfId="0" applyNumberFormat="1" applyFont="1" applyBorder="1" applyAlignment="1">
      <alignment horizontal="center"/>
    </xf>
    <xf numFmtId="8" fontId="11" fillId="0" borderId="59" xfId="0" applyNumberFormat="1" applyFont="1" applyBorder="1" applyAlignment="1">
      <alignment horizontal="center"/>
    </xf>
    <xf numFmtId="8" fontId="11" fillId="0" borderId="102" xfId="0" applyNumberFormat="1" applyFont="1" applyBorder="1" applyAlignment="1">
      <alignment horizontal="center"/>
    </xf>
    <xf numFmtId="8" fontId="11" fillId="0" borderId="103" xfId="0" applyNumberFormat="1" applyFont="1" applyBorder="1" applyAlignment="1">
      <alignment horizontal="center"/>
    </xf>
    <xf numFmtId="8" fontId="11" fillId="0" borderId="104" xfId="0" applyNumberFormat="1" applyFont="1" applyBorder="1" applyAlignment="1">
      <alignment horizontal="center"/>
    </xf>
    <xf numFmtId="8" fontId="10" fillId="0" borderId="106" xfId="0" applyNumberFormat="1" applyFont="1" applyBorder="1" applyAlignment="1">
      <alignment horizontal="center"/>
    </xf>
    <xf numFmtId="8" fontId="11" fillId="0" borderId="59" xfId="0" applyNumberFormat="1" applyFont="1" applyBorder="1" applyAlignment="1">
      <alignment horizontal="center" vertical="center"/>
    </xf>
    <xf numFmtId="8" fontId="11" fillId="0" borderId="51" xfId="0" applyNumberFormat="1" applyFont="1" applyBorder="1" applyAlignment="1">
      <alignment horizontal="center" vertical="center"/>
    </xf>
    <xf numFmtId="8" fontId="11" fillId="0" borderId="19" xfId="0" applyNumberFormat="1" applyFont="1" applyBorder="1" applyAlignment="1">
      <alignment horizontal="center"/>
    </xf>
    <xf numFmtId="8" fontId="10" fillId="0" borderId="32" xfId="0" applyNumberFormat="1" applyFont="1" applyBorder="1" applyAlignment="1">
      <alignment horizontal="center"/>
    </xf>
    <xf numFmtId="8" fontId="1" fillId="0" borderId="59" xfId="0" applyNumberFormat="1" applyFont="1" applyBorder="1" applyAlignment="1">
      <alignment horizontal="center" vertical="center"/>
    </xf>
    <xf numFmtId="8" fontId="1" fillId="0" borderId="51" xfId="0" applyNumberFormat="1" applyFont="1" applyBorder="1" applyAlignment="1">
      <alignment horizontal="center"/>
    </xf>
    <xf numFmtId="8" fontId="1" fillId="0" borderId="32" xfId="0" applyNumberFormat="1" applyFont="1" applyBorder="1" applyAlignment="1">
      <alignment horizontal="center"/>
    </xf>
    <xf numFmtId="0" fontId="11" fillId="5" borderId="36" xfId="0" applyFont="1" applyFill="1" applyBorder="1" applyAlignment="1">
      <alignment horizontal="center"/>
    </xf>
    <xf numFmtId="9" fontId="11" fillId="5" borderId="37" xfId="0" applyNumberFormat="1" applyFont="1" applyFill="1" applyBorder="1" applyAlignment="1">
      <alignment horizontal="center"/>
    </xf>
    <xf numFmtId="0" fontId="11" fillId="0" borderId="107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0" fontId="11" fillId="0" borderId="79" xfId="0" applyFont="1" applyFill="1" applyBorder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 wrapText="1"/>
    </xf>
    <xf numFmtId="9" fontId="11" fillId="2" borderId="6" xfId="0" applyNumberFormat="1" applyFont="1" applyFill="1" applyBorder="1" applyAlignment="1">
      <alignment horizontal="center"/>
    </xf>
    <xf numFmtId="0" fontId="11" fillId="0" borderId="109" xfId="0" applyFont="1" applyBorder="1" applyAlignment="1">
      <alignment horizontal="center"/>
    </xf>
    <xf numFmtId="9" fontId="11" fillId="0" borderId="108" xfId="0" applyNumberFormat="1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8" fontId="11" fillId="0" borderId="9" xfId="0" applyNumberFormat="1" applyFont="1" applyBorder="1" applyAlignment="1">
      <alignment horizontal="center"/>
    </xf>
    <xf numFmtId="6" fontId="11" fillId="0" borderId="33" xfId="0" applyNumberFormat="1" applyFont="1" applyBorder="1" applyAlignment="1">
      <alignment horizontal="center"/>
    </xf>
    <xf numFmtId="6" fontId="11" fillId="0" borderId="33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0" fillId="0" borderId="109" xfId="0" applyFont="1" applyBorder="1" applyAlignment="1">
      <alignment horizontal="center"/>
    </xf>
    <xf numFmtId="8" fontId="11" fillId="0" borderId="108" xfId="0" applyNumberFormat="1" applyFont="1" applyBorder="1" applyAlignment="1">
      <alignment horizontal="center"/>
    </xf>
    <xf numFmtId="6" fontId="11" fillId="0" borderId="61" xfId="0" applyNumberFormat="1" applyFont="1" applyBorder="1" applyAlignment="1">
      <alignment horizontal="center"/>
    </xf>
    <xf numFmtId="8" fontId="11" fillId="0" borderId="61" xfId="0" applyNumberFormat="1" applyFont="1" applyBorder="1" applyAlignment="1">
      <alignment horizontal="center"/>
    </xf>
    <xf numFmtId="8" fontId="11" fillId="0" borderId="110" xfId="0" applyNumberFormat="1" applyFont="1" applyBorder="1" applyAlignment="1">
      <alignment horizontal="center"/>
    </xf>
    <xf numFmtId="6" fontId="11" fillId="0" borderId="33" xfId="0" applyNumberFormat="1" applyFont="1" applyBorder="1" applyAlignment="1">
      <alignment horizontal="center" wrapText="1"/>
    </xf>
    <xf numFmtId="6" fontId="11" fillId="0" borderId="109" xfId="0" applyNumberFormat="1" applyFont="1" applyBorder="1" applyAlignment="1">
      <alignment horizontal="center"/>
    </xf>
    <xf numFmtId="6" fontId="11" fillId="0" borderId="7" xfId="0" applyNumberFormat="1" applyFont="1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9" fontId="11" fillId="2" borderId="2" xfId="0" applyNumberFormat="1" applyFont="1" applyFill="1" applyBorder="1" applyAlignment="1">
      <alignment horizontal="center" vertical="center"/>
    </xf>
    <xf numFmtId="9" fontId="11" fillId="2" borderId="3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1" fillId="2" borderId="33" xfId="0" applyFont="1" applyFill="1" applyBorder="1" applyAlignment="1">
      <alignment horizontal="center"/>
    </xf>
    <xf numFmtId="8" fontId="11" fillId="0" borderId="30" xfId="0" applyNumberFormat="1" applyFont="1" applyBorder="1" applyAlignment="1">
      <alignment horizontal="center"/>
    </xf>
    <xf numFmtId="8" fontId="11" fillId="0" borderId="37" xfId="0" applyNumberFormat="1" applyFont="1" applyBorder="1" applyAlignment="1">
      <alignment horizontal="center"/>
    </xf>
    <xf numFmtId="0" fontId="11" fillId="5" borderId="11" xfId="0" applyFont="1" applyFill="1" applyBorder="1" applyAlignment="1">
      <alignment horizontal="center"/>
    </xf>
    <xf numFmtId="9" fontId="11" fillId="5" borderId="12" xfId="0" applyNumberFormat="1" applyFont="1" applyFill="1" applyBorder="1" applyAlignment="1">
      <alignment horizontal="center"/>
    </xf>
    <xf numFmtId="9" fontId="11" fillId="5" borderId="13" xfId="0" applyNumberFormat="1" applyFont="1" applyFill="1" applyBorder="1" applyAlignment="1">
      <alignment horizontal="center"/>
    </xf>
    <xf numFmtId="8" fontId="10" fillId="0" borderId="29" xfId="0" applyNumberFormat="1" applyFont="1" applyBorder="1" applyAlignment="1">
      <alignment horizontal="center"/>
    </xf>
    <xf numFmtId="8" fontId="10" fillId="0" borderId="30" xfId="0" applyNumberFormat="1" applyFont="1" applyBorder="1" applyAlignment="1">
      <alignment horizontal="center"/>
    </xf>
    <xf numFmtId="6" fontId="11" fillId="7" borderId="52" xfId="0" applyNumberFormat="1" applyFont="1" applyFill="1" applyBorder="1" applyAlignment="1">
      <alignment horizontal="center" vertical="center" wrapText="1"/>
    </xf>
    <xf numFmtId="8" fontId="11" fillId="7" borderId="52" xfId="0" applyNumberFormat="1" applyFont="1" applyFill="1" applyBorder="1" applyAlignment="1">
      <alignment horizontal="center" vertical="center"/>
    </xf>
    <xf numFmtId="0" fontId="11" fillId="7" borderId="36" xfId="0" applyFont="1" applyFill="1" applyBorder="1" applyAlignment="1">
      <alignment horizontal="center"/>
    </xf>
    <xf numFmtId="9" fontId="11" fillId="7" borderId="0" xfId="0" applyNumberFormat="1" applyFont="1" applyFill="1" applyBorder="1" applyAlignment="1">
      <alignment horizontal="center"/>
    </xf>
    <xf numFmtId="9" fontId="11" fillId="7" borderId="37" xfId="0" applyNumberFormat="1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9" fontId="11" fillId="0" borderId="34" xfId="0" applyNumberFormat="1" applyFont="1" applyBorder="1" applyAlignment="1">
      <alignment horizontal="center" vertical="center"/>
    </xf>
    <xf numFmtId="9" fontId="11" fillId="2" borderId="35" xfId="0" applyNumberFormat="1" applyFont="1" applyFill="1" applyBorder="1" applyAlignment="1">
      <alignment horizontal="center"/>
    </xf>
    <xf numFmtId="6" fontId="10" fillId="5" borderId="11" xfId="0" applyNumberFormat="1" applyFont="1" applyFill="1" applyBorder="1" applyAlignment="1">
      <alignment horizontal="center" vertical="center"/>
    </xf>
    <xf numFmtId="0" fontId="10" fillId="5" borderId="12" xfId="0" applyFont="1" applyFill="1" applyBorder="1" applyAlignment="1">
      <alignment horizontal="center"/>
    </xf>
    <xf numFmtId="8" fontId="10" fillId="5" borderId="12" xfId="0" applyNumberFormat="1" applyFont="1" applyFill="1" applyBorder="1" applyAlignment="1">
      <alignment horizontal="center"/>
    </xf>
    <xf numFmtId="0" fontId="12" fillId="7" borderId="111" xfId="1" applyFont="1" applyFill="1" applyBorder="1" applyAlignment="1">
      <alignment horizontal="center" vertical="center" wrapText="1"/>
    </xf>
    <xf numFmtId="0" fontId="11" fillId="7" borderId="29" xfId="0" applyFont="1" applyFill="1" applyBorder="1" applyAlignment="1">
      <alignment horizontal="center"/>
    </xf>
    <xf numFmtId="8" fontId="11" fillId="7" borderId="29" xfId="0" applyNumberFormat="1" applyFont="1" applyFill="1" applyBorder="1" applyAlignment="1">
      <alignment horizontal="center"/>
    </xf>
    <xf numFmtId="0" fontId="11" fillId="7" borderId="12" xfId="0" applyFont="1" applyFill="1" applyBorder="1" applyAlignment="1">
      <alignment horizontal="center"/>
    </xf>
    <xf numFmtId="8" fontId="11" fillId="7" borderId="12" xfId="0" applyNumberFormat="1" applyFont="1" applyFill="1" applyBorder="1" applyAlignment="1">
      <alignment horizontal="center"/>
    </xf>
    <xf numFmtId="0" fontId="1" fillId="7" borderId="12" xfId="0" applyFont="1" applyFill="1" applyBorder="1" applyAlignment="1">
      <alignment horizontal="center"/>
    </xf>
    <xf numFmtId="10" fontId="1" fillId="7" borderId="12" xfId="0" applyNumberFormat="1" applyFont="1" applyFill="1" applyBorder="1"/>
    <xf numFmtId="6" fontId="10" fillId="6" borderId="98" xfId="0" applyNumberFormat="1" applyFont="1" applyFill="1" applyBorder="1" applyAlignment="1">
      <alignment horizontal="center"/>
    </xf>
    <xf numFmtId="8" fontId="10" fillId="6" borderId="57" xfId="0" applyNumberFormat="1" applyFont="1" applyFill="1" applyBorder="1" applyAlignment="1">
      <alignment horizontal="center"/>
    </xf>
    <xf numFmtId="8" fontId="10" fillId="6" borderId="105" xfId="0" applyNumberFormat="1" applyFont="1" applyFill="1" applyBorder="1" applyAlignment="1">
      <alignment horizontal="center"/>
    </xf>
    <xf numFmtId="0" fontId="10" fillId="0" borderId="52" xfId="0" applyFont="1" applyBorder="1" applyAlignment="1">
      <alignment horizontal="center"/>
    </xf>
    <xf numFmtId="10" fontId="1" fillId="0" borderId="2" xfId="0" applyNumberFormat="1" applyFont="1" applyBorder="1" applyAlignment="1">
      <alignment horizontal="right" vertical="center"/>
    </xf>
    <xf numFmtId="10" fontId="1" fillId="0" borderId="3" xfId="0" applyNumberFormat="1" applyFont="1" applyBorder="1" applyAlignment="1">
      <alignment horizontal="right" vertical="center"/>
    </xf>
    <xf numFmtId="8" fontId="10" fillId="0" borderId="21" xfId="0" applyNumberFormat="1" applyFont="1" applyBorder="1" applyAlignment="1">
      <alignment horizontal="center" wrapText="1"/>
    </xf>
    <xf numFmtId="8" fontId="10" fillId="0" borderId="32" xfId="0" applyNumberFormat="1" applyFont="1" applyBorder="1" applyAlignment="1">
      <alignment horizontal="center" wrapText="1"/>
    </xf>
    <xf numFmtId="6" fontId="10" fillId="7" borderId="36" xfId="0" applyNumberFormat="1" applyFont="1" applyFill="1" applyBorder="1" applyAlignment="1">
      <alignment horizontal="center" vertical="center"/>
    </xf>
    <xf numFmtId="6" fontId="10" fillId="7" borderId="12" xfId="0" applyNumberFormat="1" applyFont="1" applyFill="1" applyBorder="1" applyAlignment="1">
      <alignment horizontal="center" vertical="center"/>
    </xf>
    <xf numFmtId="0" fontId="11" fillId="5" borderId="12" xfId="0" applyFont="1" applyFill="1" applyBorder="1" applyAlignment="1">
      <alignment horizontal="center"/>
    </xf>
    <xf numFmtId="10" fontId="11" fillId="0" borderId="5" xfId="0" applyNumberFormat="1" applyFont="1" applyFill="1" applyBorder="1" applyAlignment="1">
      <alignment horizontal="center" vertical="center"/>
    </xf>
    <xf numFmtId="6" fontId="11" fillId="0" borderId="5" xfId="0" applyNumberFormat="1" applyFont="1" applyFill="1" applyBorder="1" applyAlignment="1">
      <alignment horizontal="center" vertical="center"/>
    </xf>
    <xf numFmtId="10" fontId="11" fillId="2" borderId="5" xfId="0" applyNumberFormat="1" applyFont="1" applyFill="1" applyBorder="1" applyAlignment="1">
      <alignment horizontal="center" vertical="center"/>
    </xf>
    <xf numFmtId="6" fontId="11" fillId="2" borderId="5" xfId="0" applyNumberFormat="1" applyFont="1" applyFill="1" applyBorder="1" applyAlignment="1">
      <alignment horizontal="center"/>
    </xf>
    <xf numFmtId="0" fontId="11" fillId="2" borderId="0" xfId="1" applyFont="1" applyFill="1" applyBorder="1" applyAlignment="1">
      <alignment horizontal="center" vertical="center" wrapText="1"/>
    </xf>
    <xf numFmtId="0" fontId="12" fillId="2" borderId="65" xfId="1" applyFont="1" applyFill="1" applyBorder="1" applyAlignment="1">
      <alignment horizontal="center" vertical="center" wrapText="1"/>
    </xf>
    <xf numFmtId="0" fontId="0" fillId="2" borderId="0" xfId="0" applyFill="1" applyBorder="1"/>
    <xf numFmtId="0" fontId="11" fillId="2" borderId="0" xfId="0" applyFont="1" applyFill="1" applyBorder="1" applyAlignment="1">
      <alignment horizontal="center"/>
    </xf>
    <xf numFmtId="0" fontId="12" fillId="0" borderId="82" xfId="1" applyFont="1" applyBorder="1" applyAlignment="1">
      <alignment horizontal="center" vertical="center" wrapText="1"/>
    </xf>
    <xf numFmtId="0" fontId="12" fillId="0" borderId="118" xfId="1" applyFont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center" wrapText="1"/>
    </xf>
    <xf numFmtId="8" fontId="10" fillId="2" borderId="2" xfId="0" applyNumberFormat="1" applyFont="1" applyFill="1" applyBorder="1" applyAlignment="1">
      <alignment horizontal="center" wrapText="1"/>
    </xf>
    <xf numFmtId="8" fontId="10" fillId="2" borderId="3" xfId="0" applyNumberFormat="1" applyFont="1" applyFill="1" applyBorder="1" applyAlignment="1">
      <alignment horizontal="center" wrapText="1"/>
    </xf>
    <xf numFmtId="0" fontId="10" fillId="2" borderId="27" xfId="0" applyFont="1" applyFill="1" applyBorder="1" applyAlignment="1">
      <alignment horizontal="center" wrapText="1"/>
    </xf>
    <xf numFmtId="8" fontId="10" fillId="2" borderId="25" xfId="0" applyNumberFormat="1" applyFont="1" applyFill="1" applyBorder="1" applyAlignment="1">
      <alignment horizontal="center" wrapText="1"/>
    </xf>
    <xf numFmtId="0" fontId="11" fillId="2" borderId="82" xfId="0" applyFont="1" applyFill="1" applyBorder="1" applyAlignment="1">
      <alignment horizontal="center"/>
    </xf>
    <xf numFmtId="8" fontId="11" fillId="2" borderId="71" xfId="0" applyNumberFormat="1" applyFont="1" applyFill="1" applyBorder="1" applyAlignment="1">
      <alignment horizontal="center"/>
    </xf>
    <xf numFmtId="8" fontId="11" fillId="2" borderId="5" xfId="0" applyNumberFormat="1" applyFont="1" applyFill="1" applyBorder="1" applyAlignment="1">
      <alignment horizontal="center"/>
    </xf>
    <xf numFmtId="8" fontId="11" fillId="2" borderId="6" xfId="0" applyNumberFormat="1" applyFont="1" applyFill="1" applyBorder="1" applyAlignment="1">
      <alignment horizontal="center"/>
    </xf>
    <xf numFmtId="9" fontId="11" fillId="2" borderId="34" xfId="0" applyNumberFormat="1" applyFont="1" applyFill="1" applyBorder="1" applyAlignment="1">
      <alignment horizontal="center"/>
    </xf>
    <xf numFmtId="0" fontId="11" fillId="2" borderId="65" xfId="0" applyFont="1" applyFill="1" applyBorder="1" applyAlignment="1">
      <alignment horizontal="center"/>
    </xf>
    <xf numFmtId="0" fontId="11" fillId="2" borderId="109" xfId="0" applyFont="1" applyFill="1" applyBorder="1" applyAlignment="1">
      <alignment horizontal="center"/>
    </xf>
    <xf numFmtId="0" fontId="11" fillId="2" borderId="80" xfId="0" applyFont="1" applyFill="1" applyBorder="1" applyAlignment="1">
      <alignment horizontal="center"/>
    </xf>
    <xf numFmtId="0" fontId="11" fillId="2" borderId="108" xfId="0" applyFont="1" applyFill="1" applyBorder="1" applyAlignment="1">
      <alignment horizontal="center"/>
    </xf>
    <xf numFmtId="0" fontId="11" fillId="2" borderId="79" xfId="0" applyFont="1" applyFill="1" applyBorder="1" applyAlignment="1">
      <alignment horizontal="center"/>
    </xf>
    <xf numFmtId="9" fontId="11" fillId="2" borderId="61" xfId="0" applyNumberFormat="1" applyFont="1" applyFill="1" applyBorder="1" applyAlignment="1">
      <alignment horizontal="center"/>
    </xf>
    <xf numFmtId="9" fontId="11" fillId="2" borderId="122" xfId="0" applyNumberFormat="1" applyFont="1" applyFill="1" applyBorder="1" applyAlignment="1">
      <alignment horizontal="center"/>
    </xf>
    <xf numFmtId="0" fontId="11" fillId="2" borderId="61" xfId="0" applyFont="1" applyFill="1" applyBorder="1" applyAlignment="1">
      <alignment horizontal="center"/>
    </xf>
    <xf numFmtId="0" fontId="11" fillId="2" borderId="122" xfId="0" applyFont="1" applyFill="1" applyBorder="1" applyAlignment="1">
      <alignment horizontal="center"/>
    </xf>
    <xf numFmtId="9" fontId="11" fillId="2" borderId="80" xfId="0" applyNumberFormat="1" applyFont="1" applyFill="1" applyBorder="1" applyAlignment="1">
      <alignment horizontal="center"/>
    </xf>
    <xf numFmtId="9" fontId="11" fillId="2" borderId="108" xfId="0" applyNumberFormat="1" applyFont="1" applyFill="1" applyBorder="1" applyAlignment="1">
      <alignment horizontal="center"/>
    </xf>
    <xf numFmtId="0" fontId="11" fillId="2" borderId="66" xfId="0" applyFont="1" applyFill="1" applyBorder="1" applyAlignment="1">
      <alignment horizontal="center"/>
    </xf>
    <xf numFmtId="8" fontId="11" fillId="2" borderId="72" xfId="0" applyNumberFormat="1" applyFont="1" applyFill="1" applyBorder="1" applyAlignment="1">
      <alignment horizontal="center"/>
    </xf>
    <xf numFmtId="8" fontId="11" fillId="2" borderId="8" xfId="0" applyNumberFormat="1" applyFont="1" applyFill="1" applyBorder="1" applyAlignment="1">
      <alignment horizontal="center"/>
    </xf>
    <xf numFmtId="8" fontId="11" fillId="2" borderId="9" xfId="0" applyNumberFormat="1" applyFont="1" applyFill="1" applyBorder="1" applyAlignment="1">
      <alignment horizontal="center"/>
    </xf>
    <xf numFmtId="0" fontId="11" fillId="2" borderId="15" xfId="0" applyFont="1" applyFill="1" applyBorder="1" applyAlignment="1">
      <alignment horizontal="center"/>
    </xf>
    <xf numFmtId="9" fontId="11" fillId="2" borderId="16" xfId="0" applyNumberFormat="1" applyFont="1" applyFill="1" applyBorder="1" applyAlignment="1">
      <alignment horizontal="center"/>
    </xf>
    <xf numFmtId="9" fontId="11" fillId="2" borderId="17" xfId="0" applyNumberFormat="1" applyFont="1" applyFill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8" fontId="10" fillId="0" borderId="22" xfId="0" applyNumberFormat="1" applyFont="1" applyBorder="1" applyAlignment="1">
      <alignment horizontal="center" wrapText="1"/>
    </xf>
    <xf numFmtId="0" fontId="11" fillId="2" borderId="7" xfId="0" applyFont="1" applyFill="1" applyBorder="1" applyAlignment="1">
      <alignment horizontal="center"/>
    </xf>
    <xf numFmtId="9" fontId="11" fillId="2" borderId="8" xfId="0" applyNumberFormat="1" applyFont="1" applyFill="1" applyBorder="1" applyAlignment="1">
      <alignment horizontal="center"/>
    </xf>
    <xf numFmtId="9" fontId="11" fillId="2" borderId="9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 vertical="center"/>
    </xf>
    <xf numFmtId="10" fontId="1" fillId="2" borderId="2" xfId="0" applyNumberFormat="1" applyFont="1" applyFill="1" applyBorder="1" applyAlignment="1">
      <alignment horizontal="center" vertical="center"/>
    </xf>
    <xf numFmtId="10" fontId="1" fillId="2" borderId="3" xfId="0" applyNumberFormat="1" applyFont="1" applyFill="1" applyBorder="1" applyAlignment="1">
      <alignment horizontal="center" vertical="center"/>
    </xf>
    <xf numFmtId="0" fontId="1" fillId="2" borderId="4" xfId="0" applyFont="1" applyFill="1" applyBorder="1"/>
    <xf numFmtId="10" fontId="1" fillId="2" borderId="5" xfId="0" applyNumberFormat="1" applyFont="1" applyFill="1" applyBorder="1" applyAlignment="1">
      <alignment horizontal="center"/>
    </xf>
    <xf numFmtId="10" fontId="1" fillId="2" borderId="6" xfId="0" applyNumberFormat="1" applyFont="1" applyFill="1" applyBorder="1" applyAlignment="1">
      <alignment horizontal="center"/>
    </xf>
    <xf numFmtId="10" fontId="1" fillId="2" borderId="5" xfId="0" applyNumberFormat="1" applyFont="1" applyFill="1" applyBorder="1" applyAlignment="1">
      <alignment horizontal="center" vertical="center"/>
    </xf>
    <xf numFmtId="10" fontId="1" fillId="2" borderId="6" xfId="0" applyNumberFormat="1" applyFont="1" applyFill="1" applyBorder="1" applyAlignment="1">
      <alignment horizontal="center" vertical="center"/>
    </xf>
    <xf numFmtId="8" fontId="10" fillId="0" borderId="26" xfId="0" applyNumberFormat="1" applyFont="1" applyBorder="1" applyAlignment="1">
      <alignment horizontal="center" wrapText="1"/>
    </xf>
    <xf numFmtId="10" fontId="1" fillId="7" borderId="13" xfId="0" applyNumberFormat="1" applyFont="1" applyFill="1" applyBorder="1"/>
    <xf numFmtId="8" fontId="10" fillId="2" borderId="26" xfId="0" applyNumberFormat="1" applyFont="1" applyFill="1" applyBorder="1" applyAlignment="1">
      <alignment horizontal="center" wrapText="1"/>
    </xf>
    <xf numFmtId="0" fontId="11" fillId="7" borderId="30" xfId="0" applyFont="1" applyFill="1" applyBorder="1" applyAlignment="1">
      <alignment horizontal="center"/>
    </xf>
    <xf numFmtId="6" fontId="11" fillId="2" borderId="71" xfId="0" applyNumberFormat="1" applyFont="1" applyFill="1" applyBorder="1" applyAlignment="1">
      <alignment horizontal="center" vertical="center"/>
    </xf>
    <xf numFmtId="10" fontId="11" fillId="2" borderId="80" xfId="0" applyNumberFormat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 wrapText="1"/>
    </xf>
    <xf numFmtId="0" fontId="12" fillId="0" borderId="65" xfId="1" applyFont="1" applyFill="1" applyBorder="1" applyAlignment="1">
      <alignment horizontal="center" vertical="center" wrapText="1"/>
    </xf>
    <xf numFmtId="0" fontId="0" fillId="0" borderId="0" xfId="0" applyFill="1" applyBorder="1"/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0" fillId="0" borderId="23" xfId="0" applyFont="1" applyFill="1" applyBorder="1" applyAlignment="1">
      <alignment horizontal="center" wrapText="1"/>
    </xf>
    <xf numFmtId="8" fontId="10" fillId="0" borderId="25" xfId="0" applyNumberFormat="1" applyFont="1" applyFill="1" applyBorder="1" applyAlignment="1">
      <alignment horizontal="center" wrapText="1"/>
    </xf>
    <xf numFmtId="8" fontId="10" fillId="0" borderId="28" xfId="0" applyNumberFormat="1" applyFont="1" applyFill="1" applyBorder="1" applyAlignment="1">
      <alignment horizontal="center" wrapText="1"/>
    </xf>
    <xf numFmtId="0" fontId="10" fillId="0" borderId="24" xfId="0" applyFont="1" applyFill="1" applyBorder="1" applyAlignment="1">
      <alignment horizontal="center" wrapText="1"/>
    </xf>
    <xf numFmtId="0" fontId="10" fillId="0" borderId="25" xfId="0" applyFont="1" applyFill="1" applyBorder="1" applyAlignment="1">
      <alignment horizontal="center" wrapText="1"/>
    </xf>
    <xf numFmtId="8" fontId="10" fillId="0" borderId="22" xfId="0" applyNumberFormat="1" applyFont="1" applyFill="1" applyBorder="1" applyAlignment="1">
      <alignment horizontal="center" wrapText="1"/>
    </xf>
    <xf numFmtId="0" fontId="11" fillId="0" borderId="64" xfId="0" applyFont="1" applyFill="1" applyBorder="1" applyAlignment="1">
      <alignment horizontal="center" wrapText="1"/>
    </xf>
    <xf numFmtId="8" fontId="11" fillId="0" borderId="111" xfId="0" applyNumberFormat="1" applyFont="1" applyFill="1" applyBorder="1" applyAlignment="1">
      <alignment horizontal="center" wrapText="1"/>
    </xf>
    <xf numFmtId="8" fontId="11" fillId="0" borderId="112" xfId="0" applyNumberFormat="1" applyFont="1" applyFill="1" applyBorder="1" applyAlignment="1">
      <alignment horizontal="center" wrapText="1"/>
    </xf>
    <xf numFmtId="0" fontId="11" fillId="0" borderId="64" xfId="0" applyFont="1" applyFill="1" applyBorder="1" applyAlignment="1">
      <alignment horizontal="center"/>
    </xf>
    <xf numFmtId="9" fontId="11" fillId="0" borderId="111" xfId="0" applyNumberFormat="1" applyFont="1" applyFill="1" applyBorder="1" applyAlignment="1">
      <alignment horizontal="center"/>
    </xf>
    <xf numFmtId="9" fontId="11" fillId="0" borderId="112" xfId="0" applyNumberFormat="1" applyFont="1" applyFill="1" applyBorder="1" applyAlignment="1">
      <alignment horizontal="center"/>
    </xf>
    <xf numFmtId="0" fontId="11" fillId="0" borderId="82" xfId="0" applyFont="1" applyFill="1" applyBorder="1" applyAlignment="1">
      <alignment horizontal="center" wrapText="1"/>
    </xf>
    <xf numFmtId="8" fontId="11" fillId="0" borderId="74" xfId="0" applyNumberFormat="1" applyFont="1" applyFill="1" applyBorder="1" applyAlignment="1">
      <alignment horizontal="center" wrapText="1"/>
    </xf>
    <xf numFmtId="8" fontId="11" fillId="0" borderId="83" xfId="0" applyNumberFormat="1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/>
    </xf>
    <xf numFmtId="9" fontId="11" fillId="0" borderId="2" xfId="0" applyNumberFormat="1" applyFont="1" applyFill="1" applyBorder="1" applyAlignment="1">
      <alignment horizontal="center"/>
    </xf>
    <xf numFmtId="9" fontId="11" fillId="0" borderId="3" xfId="0" applyNumberFormat="1" applyFont="1" applyFill="1" applyBorder="1" applyAlignment="1">
      <alignment horizontal="center"/>
    </xf>
    <xf numFmtId="0" fontId="11" fillId="0" borderId="65" xfId="0" applyFont="1" applyFill="1" applyBorder="1" applyAlignment="1">
      <alignment horizontal="center"/>
    </xf>
    <xf numFmtId="8" fontId="11" fillId="0" borderId="123" xfId="0" applyNumberFormat="1" applyFont="1" applyFill="1" applyBorder="1" applyAlignment="1">
      <alignment horizontal="center"/>
    </xf>
    <xf numFmtId="8" fontId="11" fillId="0" borderId="124" xfId="0" applyNumberFormat="1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9" fontId="11" fillId="0" borderId="5" xfId="0" applyNumberFormat="1" applyFont="1" applyFill="1" applyBorder="1" applyAlignment="1">
      <alignment horizontal="center"/>
    </xf>
    <xf numFmtId="9" fontId="11" fillId="0" borderId="6" xfId="0" applyNumberFormat="1" applyFont="1" applyFill="1" applyBorder="1" applyAlignment="1">
      <alignment horizontal="center"/>
    </xf>
    <xf numFmtId="0" fontId="11" fillId="0" borderId="66" xfId="0" applyFont="1" applyFill="1" applyBorder="1" applyAlignment="1">
      <alignment horizontal="center"/>
    </xf>
    <xf numFmtId="8" fontId="11" fillId="0" borderId="113" xfId="0" applyNumberFormat="1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8" fontId="10" fillId="0" borderId="29" xfId="0" applyNumberFormat="1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6" fontId="10" fillId="5" borderId="12" xfId="0" applyNumberFormat="1" applyFont="1" applyFill="1" applyBorder="1" applyAlignment="1">
      <alignment horizontal="center" vertical="center"/>
    </xf>
    <xf numFmtId="0" fontId="11" fillId="5" borderId="12" xfId="0" applyFont="1" applyFill="1" applyBorder="1" applyAlignment="1">
      <alignment horizontal="center" vertical="top" wrapText="1"/>
    </xf>
    <xf numFmtId="0" fontId="11" fillId="5" borderId="13" xfId="0" applyFont="1" applyFill="1" applyBorder="1" applyAlignment="1">
      <alignment horizontal="center" vertical="top" wrapText="1"/>
    </xf>
    <xf numFmtId="0" fontId="12" fillId="2" borderId="4" xfId="1" applyFont="1" applyFill="1" applyBorder="1" applyAlignment="1">
      <alignment horizontal="center" vertical="center" wrapText="1"/>
    </xf>
    <xf numFmtId="0" fontId="12" fillId="2" borderId="7" xfId="1" applyFont="1" applyFill="1" applyBorder="1" applyAlignment="1">
      <alignment horizontal="center" vertical="center" wrapText="1"/>
    </xf>
    <xf numFmtId="10" fontId="11" fillId="2" borderId="8" xfId="0" applyNumberFormat="1" applyFont="1" applyFill="1" applyBorder="1" applyAlignment="1">
      <alignment horizontal="center" vertical="center"/>
    </xf>
    <xf numFmtId="6" fontId="11" fillId="2" borderId="8" xfId="0" applyNumberFormat="1" applyFont="1" applyFill="1" applyBorder="1" applyAlignment="1">
      <alignment horizontal="center" vertical="center"/>
    </xf>
    <xf numFmtId="6" fontId="10" fillId="2" borderId="8" xfId="0" applyNumberFormat="1" applyFont="1" applyFill="1" applyBorder="1" applyAlignment="1">
      <alignment horizontal="center" vertical="center" wrapText="1"/>
    </xf>
    <xf numFmtId="165" fontId="11" fillId="2" borderId="8" xfId="0" applyNumberFormat="1" applyFont="1" applyFill="1" applyBorder="1" applyAlignment="1">
      <alignment horizontal="center" vertical="center"/>
    </xf>
    <xf numFmtId="6" fontId="11" fillId="2" borderId="8" xfId="0" applyNumberFormat="1" applyFont="1" applyFill="1" applyBorder="1" applyAlignment="1">
      <alignment horizontal="center"/>
    </xf>
    <xf numFmtId="6" fontId="11" fillId="2" borderId="9" xfId="0" applyNumberFormat="1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 wrapText="1"/>
    </xf>
    <xf numFmtId="9" fontId="11" fillId="2" borderId="5" xfId="0" applyNumberFormat="1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0" fontId="10" fillId="0" borderId="36" xfId="0" applyFont="1" applyBorder="1" applyAlignment="1">
      <alignment horizontal="center" wrapText="1"/>
    </xf>
    <xf numFmtId="6" fontId="11" fillId="0" borderId="4" xfId="0" applyNumberFormat="1" applyFont="1" applyBorder="1" applyAlignment="1">
      <alignment horizontal="center" vertical="center"/>
    </xf>
    <xf numFmtId="6" fontId="11" fillId="0" borderId="5" xfId="0" applyNumberFormat="1" applyFont="1" applyBorder="1" applyAlignment="1">
      <alignment horizontal="center" vertical="center"/>
    </xf>
    <xf numFmtId="6" fontId="11" fillId="0" borderId="6" xfId="0" applyNumberFormat="1" applyFont="1" applyBorder="1" applyAlignment="1">
      <alignment horizontal="center" vertical="center"/>
    </xf>
    <xf numFmtId="6" fontId="11" fillId="0" borderId="71" xfId="0" applyNumberFormat="1" applyFont="1" applyBorder="1" applyAlignment="1">
      <alignment horizontal="center" vertical="center"/>
    </xf>
    <xf numFmtId="6" fontId="11" fillId="0" borderId="51" xfId="0" applyNumberFormat="1" applyFont="1" applyBorder="1" applyAlignment="1">
      <alignment horizontal="center" vertical="center"/>
    </xf>
    <xf numFmtId="6" fontId="11" fillId="0" borderId="7" xfId="0" applyNumberFormat="1" applyFont="1" applyBorder="1" applyAlignment="1">
      <alignment horizontal="center" vertical="center"/>
    </xf>
    <xf numFmtId="6" fontId="11" fillId="0" borderId="8" xfId="0" applyNumberFormat="1" applyFont="1" applyBorder="1" applyAlignment="1">
      <alignment horizontal="center" vertical="center"/>
    </xf>
    <xf numFmtId="6" fontId="11" fillId="0" borderId="9" xfId="0" applyNumberFormat="1" applyFont="1" applyBorder="1" applyAlignment="1">
      <alignment horizontal="center" vertical="center"/>
    </xf>
    <xf numFmtId="6" fontId="11" fillId="0" borderId="1" xfId="0" applyNumberFormat="1" applyFont="1" applyBorder="1" applyAlignment="1">
      <alignment horizontal="center" vertical="center"/>
    </xf>
    <xf numFmtId="6" fontId="11" fillId="0" borderId="2" xfId="0" applyNumberFormat="1" applyFont="1" applyBorder="1" applyAlignment="1">
      <alignment horizontal="center" vertical="center"/>
    </xf>
    <xf numFmtId="6" fontId="11" fillId="0" borderId="3" xfId="0" applyNumberFormat="1" applyFont="1" applyBorder="1" applyAlignment="1">
      <alignment horizontal="center" vertical="center"/>
    </xf>
    <xf numFmtId="6" fontId="11" fillId="0" borderId="10" xfId="0" applyNumberFormat="1" applyFont="1" applyBorder="1" applyAlignment="1">
      <alignment horizontal="center" vertical="center"/>
    </xf>
    <xf numFmtId="6" fontId="11" fillId="0" borderId="59" xfId="0" applyNumberFormat="1" applyFont="1" applyBorder="1" applyAlignment="1">
      <alignment horizontal="center" vertical="center"/>
    </xf>
    <xf numFmtId="6" fontId="11" fillId="0" borderId="33" xfId="0" applyNumberFormat="1" applyFont="1" applyBorder="1" applyAlignment="1">
      <alignment horizontal="center" vertical="center"/>
    </xf>
    <xf numFmtId="6" fontId="11" fillId="0" borderId="34" xfId="0" applyNumberFormat="1" applyFont="1" applyBorder="1" applyAlignment="1">
      <alignment horizontal="center" vertical="center"/>
    </xf>
    <xf numFmtId="6" fontId="11" fillId="0" borderId="35" xfId="0" applyNumberFormat="1" applyFont="1" applyBorder="1" applyAlignment="1">
      <alignment horizontal="center" vertical="center"/>
    </xf>
    <xf numFmtId="6" fontId="11" fillId="0" borderId="117" xfId="0" applyNumberFormat="1" applyFont="1" applyBorder="1" applyAlignment="1">
      <alignment horizontal="center" vertical="center"/>
    </xf>
    <xf numFmtId="6" fontId="11" fillId="0" borderId="77" xfId="0" applyNumberFormat="1" applyFont="1" applyBorder="1" applyAlignment="1">
      <alignment horizontal="center" vertical="center"/>
    </xf>
    <xf numFmtId="6" fontId="11" fillId="0" borderId="109" xfId="0" applyNumberFormat="1" applyFont="1" applyBorder="1" applyAlignment="1">
      <alignment horizontal="center" vertical="center"/>
    </xf>
    <xf numFmtId="6" fontId="11" fillId="0" borderId="80" xfId="0" applyNumberFormat="1" applyFont="1" applyBorder="1" applyAlignment="1">
      <alignment horizontal="center" vertical="center"/>
    </xf>
    <xf numFmtId="6" fontId="11" fillId="0" borderId="108" xfId="0" applyNumberFormat="1" applyFont="1" applyBorder="1" applyAlignment="1">
      <alignment horizontal="center" vertical="center"/>
    </xf>
    <xf numFmtId="6" fontId="11" fillId="0" borderId="119" xfId="0" applyNumberFormat="1" applyFont="1" applyBorder="1" applyAlignment="1">
      <alignment horizontal="center" vertical="center"/>
    </xf>
    <xf numFmtId="6" fontId="11" fillId="0" borderId="81" xfId="0" applyNumberFormat="1" applyFont="1" applyBorder="1" applyAlignment="1">
      <alignment horizontal="center" vertical="center"/>
    </xf>
    <xf numFmtId="6" fontId="11" fillId="0" borderId="72" xfId="0" applyNumberFormat="1" applyFont="1" applyBorder="1" applyAlignment="1">
      <alignment horizontal="center" vertical="center"/>
    </xf>
    <xf numFmtId="6" fontId="11" fillId="0" borderId="73" xfId="0" applyNumberFormat="1" applyFont="1" applyBorder="1" applyAlignment="1">
      <alignment horizontal="center" vertical="center"/>
    </xf>
    <xf numFmtId="6" fontId="11" fillId="0" borderId="118" xfId="0" applyNumberFormat="1" applyFont="1" applyBorder="1" applyAlignment="1">
      <alignment horizontal="center" vertical="center"/>
    </xf>
    <xf numFmtId="6" fontId="11" fillId="0" borderId="120" xfId="0" applyNumberFormat="1" applyFont="1" applyBorder="1" applyAlignment="1">
      <alignment horizontal="center" vertical="center"/>
    </xf>
    <xf numFmtId="6" fontId="11" fillId="0" borderId="121" xfId="0" applyNumberFormat="1" applyFont="1" applyBorder="1" applyAlignment="1">
      <alignment horizontal="center" vertical="center"/>
    </xf>
    <xf numFmtId="6" fontId="11" fillId="0" borderId="66" xfId="0" applyNumberFormat="1" applyFont="1" applyBorder="1" applyAlignment="1">
      <alignment horizontal="center" vertical="center"/>
    </xf>
    <xf numFmtId="6" fontId="11" fillId="0" borderId="113" xfId="0" applyNumberFormat="1" applyFont="1" applyBorder="1" applyAlignment="1">
      <alignment horizontal="center" vertical="center"/>
    </xf>
    <xf numFmtId="6" fontId="11" fillId="0" borderId="114" xfId="0" applyNumberFormat="1" applyFont="1" applyBorder="1" applyAlignment="1">
      <alignment horizontal="center" vertical="center"/>
    </xf>
    <xf numFmtId="0" fontId="10" fillId="0" borderId="2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24" xfId="0" applyFont="1" applyBorder="1" applyAlignment="1">
      <alignment horizontal="center" wrapText="1"/>
    </xf>
    <xf numFmtId="0" fontId="10" fillId="0" borderId="25" xfId="0" applyFont="1" applyBorder="1" applyAlignment="1">
      <alignment horizontal="center" wrapText="1"/>
    </xf>
    <xf numFmtId="0" fontId="10" fillId="0" borderId="26" xfId="0" applyFont="1" applyBorder="1" applyAlignment="1">
      <alignment horizontal="center" wrapText="1"/>
    </xf>
    <xf numFmtId="0" fontId="11" fillId="0" borderId="23" xfId="0" applyFont="1" applyBorder="1" applyAlignment="1">
      <alignment horizontal="center" vertical="top"/>
    </xf>
    <xf numFmtId="0" fontId="11" fillId="0" borderId="29" xfId="0" applyFont="1" applyBorder="1" applyAlignment="1">
      <alignment horizontal="center" vertical="top"/>
    </xf>
    <xf numFmtId="0" fontId="11" fillId="0" borderId="30" xfId="0" applyFont="1" applyBorder="1" applyAlignment="1">
      <alignment horizontal="center" vertical="top"/>
    </xf>
    <xf numFmtId="0" fontId="11" fillId="0" borderId="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6" fontId="10" fillId="0" borderId="29" xfId="0" applyNumberFormat="1" applyFont="1" applyBorder="1" applyAlignment="1">
      <alignment horizontal="center" vertical="center"/>
    </xf>
    <xf numFmtId="6" fontId="10" fillId="0" borderId="0" xfId="0" applyNumberFormat="1" applyFont="1" applyBorder="1" applyAlignment="1">
      <alignment horizontal="center" vertical="center"/>
    </xf>
    <xf numFmtId="6" fontId="10" fillId="0" borderId="52" xfId="0" applyNumberFormat="1" applyFont="1" applyBorder="1" applyAlignment="1">
      <alignment horizontal="center" vertical="center"/>
    </xf>
    <xf numFmtId="6" fontId="10" fillId="0" borderId="62" xfId="0" applyNumberFormat="1" applyFont="1" applyBorder="1" applyAlignment="1">
      <alignment horizontal="center" vertical="center"/>
    </xf>
    <xf numFmtId="6" fontId="10" fillId="0" borderId="115" xfId="0" applyNumberFormat="1" applyFont="1" applyBorder="1" applyAlignment="1">
      <alignment horizontal="center" vertical="center"/>
    </xf>
    <xf numFmtId="6" fontId="10" fillId="0" borderId="116" xfId="0" applyNumberFormat="1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6" fontId="10" fillId="0" borderId="23" xfId="0" applyNumberFormat="1" applyFont="1" applyBorder="1" applyAlignment="1">
      <alignment horizontal="center" vertical="center" wrapText="1"/>
    </xf>
    <xf numFmtId="6" fontId="10" fillId="0" borderId="36" xfId="0" applyNumberFormat="1" applyFont="1" applyBorder="1" applyAlignment="1">
      <alignment horizontal="center" vertical="center" wrapText="1"/>
    </xf>
    <xf numFmtId="6" fontId="10" fillId="0" borderId="14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top"/>
    </xf>
    <xf numFmtId="0" fontId="11" fillId="0" borderId="82" xfId="0" applyFont="1" applyBorder="1" applyAlignment="1">
      <alignment horizontal="center" vertical="top" wrapText="1"/>
    </xf>
    <xf numFmtId="0" fontId="11" fillId="0" borderId="74" xfId="0" applyFont="1" applyBorder="1" applyAlignment="1">
      <alignment horizontal="center" vertical="top" wrapText="1"/>
    </xf>
    <xf numFmtId="0" fontId="11" fillId="0" borderId="83" xfId="0" applyFont="1" applyBorder="1" applyAlignment="1">
      <alignment horizontal="center" vertical="top" wrapText="1"/>
    </xf>
    <xf numFmtId="0" fontId="11" fillId="0" borderId="36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37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wrapText="1"/>
    </xf>
    <xf numFmtId="0" fontId="10" fillId="0" borderId="29" xfId="0" applyFont="1" applyBorder="1" applyAlignment="1">
      <alignment horizontal="center" wrapText="1"/>
    </xf>
    <xf numFmtId="0" fontId="10" fillId="0" borderId="30" xfId="0" applyFont="1" applyBorder="1" applyAlignment="1">
      <alignment horizontal="center" wrapText="1"/>
    </xf>
    <xf numFmtId="6" fontId="10" fillId="0" borderId="37" xfId="0" applyNumberFormat="1" applyFont="1" applyBorder="1" applyAlignment="1">
      <alignment horizontal="center" vertical="center" wrapText="1"/>
    </xf>
    <xf numFmtId="6" fontId="10" fillId="0" borderId="37" xfId="0" applyNumberFormat="1" applyFont="1" applyBorder="1" applyAlignment="1">
      <alignment horizontal="center" vertical="center"/>
    </xf>
    <xf numFmtId="6" fontId="10" fillId="0" borderId="70" xfId="0" applyNumberFormat="1" applyFont="1" applyBorder="1" applyAlignment="1">
      <alignment horizontal="center" vertical="center"/>
    </xf>
    <xf numFmtId="0" fontId="10" fillId="0" borderId="23" xfId="1" applyFont="1" applyBorder="1" applyAlignment="1">
      <alignment horizontal="center" vertical="center" wrapText="1"/>
    </xf>
    <xf numFmtId="0" fontId="10" fillId="0" borderId="36" xfId="1" applyFont="1" applyBorder="1" applyAlignment="1">
      <alignment horizontal="center" vertical="center" wrapText="1"/>
    </xf>
    <xf numFmtId="0" fontId="10" fillId="0" borderId="14" xfId="1" applyFont="1" applyBorder="1" applyAlignment="1">
      <alignment horizontal="center" vertical="center" wrapText="1"/>
    </xf>
    <xf numFmtId="6" fontId="10" fillId="0" borderId="29" xfId="0" applyNumberFormat="1" applyFont="1" applyBorder="1" applyAlignment="1">
      <alignment horizontal="center" vertical="center" wrapText="1"/>
    </xf>
    <xf numFmtId="6" fontId="10" fillId="2" borderId="30" xfId="0" applyNumberFormat="1" applyFont="1" applyFill="1" applyBorder="1" applyAlignment="1">
      <alignment horizontal="center" vertical="center"/>
    </xf>
    <xf numFmtId="6" fontId="10" fillId="2" borderId="37" xfId="0" applyNumberFormat="1" applyFont="1" applyFill="1" applyBorder="1" applyAlignment="1">
      <alignment horizontal="center" vertical="center"/>
    </xf>
    <xf numFmtId="0" fontId="10" fillId="0" borderId="30" xfId="1" applyFont="1" applyFill="1" applyBorder="1" applyAlignment="1">
      <alignment horizontal="center" vertical="center" wrapText="1"/>
    </xf>
    <xf numFmtId="0" fontId="10" fillId="0" borderId="37" xfId="1" applyFont="1" applyFill="1" applyBorder="1" applyAlignment="1">
      <alignment horizontal="center" vertical="center" wrapText="1"/>
    </xf>
    <xf numFmtId="0" fontId="10" fillId="0" borderId="70" xfId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 wrapText="1"/>
    </xf>
    <xf numFmtId="0" fontId="10" fillId="0" borderId="13" xfId="0" applyFont="1" applyFill="1" applyBorder="1" applyAlignment="1">
      <alignment horizontal="center" wrapText="1"/>
    </xf>
    <xf numFmtId="0" fontId="10" fillId="0" borderId="23" xfId="0" applyFont="1" applyFill="1" applyBorder="1" applyAlignment="1">
      <alignment horizontal="center" wrapText="1"/>
    </xf>
    <xf numFmtId="0" fontId="10" fillId="0" borderId="29" xfId="0" applyFont="1" applyFill="1" applyBorder="1" applyAlignment="1">
      <alignment horizontal="center" wrapText="1"/>
    </xf>
    <xf numFmtId="0" fontId="10" fillId="0" borderId="30" xfId="0" applyFont="1" applyFill="1" applyBorder="1" applyAlignment="1">
      <alignment horizontal="center" wrapText="1"/>
    </xf>
    <xf numFmtId="0" fontId="12" fillId="2" borderId="30" xfId="1" applyFont="1" applyFill="1" applyBorder="1" applyAlignment="1">
      <alignment horizontal="center" vertical="center" wrapText="1"/>
    </xf>
    <xf numFmtId="0" fontId="12" fillId="2" borderId="37" xfId="1" applyFont="1" applyFill="1" applyBorder="1" applyAlignment="1">
      <alignment horizontal="center" vertical="center" wrapText="1"/>
    </xf>
    <xf numFmtId="6" fontId="10" fillId="0" borderId="30" xfId="0" applyNumberFormat="1" applyFont="1" applyBorder="1" applyAlignment="1">
      <alignment horizontal="center" vertical="center"/>
    </xf>
    <xf numFmtId="0" fontId="10" fillId="2" borderId="11" xfId="0" applyFont="1" applyFill="1" applyBorder="1" applyAlignment="1">
      <alignment horizontal="center" wrapText="1"/>
    </xf>
    <xf numFmtId="0" fontId="10" fillId="2" borderId="12" xfId="0" applyFont="1" applyFill="1" applyBorder="1" applyAlignment="1">
      <alignment horizontal="center" wrapText="1"/>
    </xf>
    <xf numFmtId="0" fontId="10" fillId="2" borderId="13" xfId="0" applyFont="1" applyFill="1" applyBorder="1" applyAlignment="1">
      <alignment horizontal="center" wrapText="1"/>
    </xf>
    <xf numFmtId="0" fontId="12" fillId="2" borderId="70" xfId="1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center" wrapText="1"/>
    </xf>
    <xf numFmtId="0" fontId="10" fillId="2" borderId="29" xfId="0" applyFont="1" applyFill="1" applyBorder="1" applyAlignment="1">
      <alignment horizontal="center" wrapText="1"/>
    </xf>
    <xf numFmtId="0" fontId="10" fillId="2" borderId="30" xfId="0" applyFont="1" applyFill="1" applyBorder="1" applyAlignment="1">
      <alignment horizontal="center" wrapText="1"/>
    </xf>
    <xf numFmtId="10" fontId="11" fillId="2" borderId="41" xfId="0" applyNumberFormat="1" applyFont="1" applyFill="1" applyBorder="1" applyAlignment="1">
      <alignment horizontal="center" vertical="top" wrapText="1"/>
    </xf>
    <xf numFmtId="10" fontId="11" fillId="2" borderId="89" xfId="0" applyNumberFormat="1" applyFont="1" applyFill="1" applyBorder="1" applyAlignment="1">
      <alignment horizontal="center" vertical="top"/>
    </xf>
    <xf numFmtId="10" fontId="11" fillId="2" borderId="90" xfId="0" applyNumberFormat="1" applyFont="1" applyFill="1" applyBorder="1" applyAlignment="1">
      <alignment horizontal="center" vertical="top"/>
    </xf>
    <xf numFmtId="0" fontId="11" fillId="2" borderId="41" xfId="0" applyFont="1" applyFill="1" applyBorder="1" applyAlignment="1">
      <alignment horizontal="center" vertical="top" wrapText="1"/>
    </xf>
    <xf numFmtId="0" fontId="11" fillId="2" borderId="89" xfId="0" applyFont="1" applyFill="1" applyBorder="1" applyAlignment="1">
      <alignment horizontal="center" vertical="top" wrapText="1"/>
    </xf>
    <xf numFmtId="0" fontId="10" fillId="2" borderId="45" xfId="0" applyFont="1" applyFill="1" applyBorder="1" applyAlignment="1">
      <alignment horizontal="center" wrapText="1"/>
    </xf>
    <xf numFmtId="0" fontId="10" fillId="2" borderId="46" xfId="0" applyFont="1" applyFill="1" applyBorder="1" applyAlignment="1">
      <alignment horizontal="center" wrapText="1"/>
    </xf>
    <xf numFmtId="0" fontId="10" fillId="2" borderId="47" xfId="0" applyFont="1" applyFill="1" applyBorder="1" applyAlignment="1">
      <alignment horizontal="center" wrapText="1"/>
    </xf>
    <xf numFmtId="10" fontId="10" fillId="2" borderId="48" xfId="0" applyNumberFormat="1" applyFont="1" applyFill="1" applyBorder="1" applyAlignment="1">
      <alignment horizontal="center" wrapText="1"/>
    </xf>
    <xf numFmtId="10" fontId="10" fillId="2" borderId="49" xfId="0" applyNumberFormat="1" applyFont="1" applyFill="1" applyBorder="1" applyAlignment="1">
      <alignment horizontal="center" wrapText="1"/>
    </xf>
    <xf numFmtId="10" fontId="10" fillId="2" borderId="50" xfId="0" applyNumberFormat="1" applyFont="1" applyFill="1" applyBorder="1" applyAlignment="1">
      <alignment horizontal="center" wrapText="1"/>
    </xf>
    <xf numFmtId="0" fontId="11" fillId="2" borderId="89" xfId="0" applyFont="1" applyFill="1" applyBorder="1" applyAlignment="1">
      <alignment horizontal="left" vertical="top"/>
    </xf>
    <xf numFmtId="6" fontId="11" fillId="2" borderId="41" xfId="0" applyNumberFormat="1" applyFont="1" applyFill="1" applyBorder="1" applyAlignment="1">
      <alignment horizontal="center" vertical="top" wrapText="1"/>
    </xf>
    <xf numFmtId="6" fontId="11" fillId="2" borderId="89" xfId="0" applyNumberFormat="1" applyFont="1" applyFill="1" applyBorder="1" applyAlignment="1">
      <alignment horizontal="center" vertical="top" wrapText="1"/>
    </xf>
    <xf numFmtId="6" fontId="11" fillId="2" borderId="91" xfId="0" applyNumberFormat="1" applyFont="1" applyFill="1" applyBorder="1" applyAlignment="1">
      <alignment horizontal="center" vertical="top" wrapText="1"/>
    </xf>
    <xf numFmtId="0" fontId="11" fillId="2" borderId="14" xfId="0" applyFont="1" applyFill="1" applyBorder="1" applyAlignment="1">
      <alignment horizontal="center" vertical="top" wrapText="1"/>
    </xf>
    <xf numFmtId="0" fontId="11" fillId="2" borderId="52" xfId="0" applyFont="1" applyFill="1" applyBorder="1" applyAlignment="1">
      <alignment horizontal="center" vertical="top" wrapText="1"/>
    </xf>
    <xf numFmtId="0" fontId="11" fillId="2" borderId="70" xfId="0" applyFont="1" applyFill="1" applyBorder="1" applyAlignment="1">
      <alignment horizontal="center" vertical="top" wrapText="1"/>
    </xf>
    <xf numFmtId="12" fontId="11" fillId="2" borderId="14" xfId="0" applyNumberFormat="1" applyFont="1" applyFill="1" applyBorder="1" applyAlignment="1">
      <alignment horizontal="center" vertical="top" wrapText="1"/>
    </xf>
    <xf numFmtId="12" fontId="11" fillId="2" borderId="52" xfId="0" applyNumberFormat="1" applyFont="1" applyFill="1" applyBorder="1" applyAlignment="1">
      <alignment horizontal="center" vertical="top" wrapText="1"/>
    </xf>
    <xf numFmtId="12" fontId="11" fillId="2" borderId="70" xfId="0" applyNumberFormat="1" applyFont="1" applyFill="1" applyBorder="1" applyAlignment="1">
      <alignment horizontal="center" vertical="top" wrapText="1"/>
    </xf>
    <xf numFmtId="6" fontId="10" fillId="2" borderId="42" xfId="0" applyNumberFormat="1" applyFont="1" applyFill="1" applyBorder="1" applyAlignment="1">
      <alignment horizontal="center"/>
    </xf>
    <xf numFmtId="6" fontId="10" fillId="2" borderId="43" xfId="0" applyNumberFormat="1" applyFont="1" applyFill="1" applyBorder="1" applyAlignment="1">
      <alignment horizontal="center"/>
    </xf>
    <xf numFmtId="6" fontId="10" fillId="2" borderId="87" xfId="0" applyNumberFormat="1" applyFont="1" applyFill="1" applyBorder="1" applyAlignment="1">
      <alignment horizontal="center"/>
    </xf>
    <xf numFmtId="12" fontId="10" fillId="2" borderId="11" xfId="0" applyNumberFormat="1" applyFont="1" applyFill="1" applyBorder="1" applyAlignment="1">
      <alignment horizontal="center"/>
    </xf>
    <xf numFmtId="12" fontId="10" fillId="2" borderId="12" xfId="0" applyNumberFormat="1" applyFont="1" applyFill="1" applyBorder="1" applyAlignment="1">
      <alignment horizontal="center"/>
    </xf>
    <xf numFmtId="12" fontId="10" fillId="2" borderId="13" xfId="0" applyNumberFormat="1" applyFont="1" applyFill="1" applyBorder="1" applyAlignment="1">
      <alignment horizontal="center"/>
    </xf>
    <xf numFmtId="6" fontId="10" fillId="2" borderId="42" xfId="0" applyNumberFormat="1" applyFont="1" applyFill="1" applyBorder="1" applyAlignment="1">
      <alignment horizontal="center" wrapText="1"/>
    </xf>
    <xf numFmtId="6" fontId="10" fillId="2" borderId="43" xfId="0" applyNumberFormat="1" applyFont="1" applyFill="1" applyBorder="1" applyAlignment="1">
      <alignment horizontal="center" wrapText="1"/>
    </xf>
    <xf numFmtId="6" fontId="10" fillId="2" borderId="44" xfId="0" applyNumberFormat="1" applyFont="1" applyFill="1" applyBorder="1" applyAlignment="1">
      <alignment horizontal="center" wrapText="1"/>
    </xf>
    <xf numFmtId="0" fontId="10" fillId="2" borderId="42" xfId="0" applyFont="1" applyFill="1" applyBorder="1" applyAlignment="1">
      <alignment horizontal="center" wrapText="1"/>
    </xf>
    <xf numFmtId="0" fontId="10" fillId="2" borderId="43" xfId="0" applyFont="1" applyFill="1" applyBorder="1" applyAlignment="1">
      <alignment horizontal="center" wrapText="1"/>
    </xf>
    <xf numFmtId="0" fontId="10" fillId="2" borderId="44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0" fontId="2" fillId="0" borderId="25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1" fillId="0" borderId="23" xfId="0" applyFont="1" applyBorder="1" applyAlignment="1">
      <alignment horizontal="left" vertical="top" wrapText="1"/>
    </xf>
    <xf numFmtId="0" fontId="1" fillId="0" borderId="29" xfId="0" applyFont="1" applyBorder="1" applyAlignment="1">
      <alignment horizontal="left" vertical="top" wrapText="1"/>
    </xf>
    <xf numFmtId="0" fontId="1" fillId="0" borderId="30" xfId="0" applyFont="1" applyBorder="1" applyAlignment="1">
      <alignment horizontal="left" vertical="top" wrapText="1"/>
    </xf>
    <xf numFmtId="0" fontId="1" fillId="0" borderId="36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37" xfId="0" applyFont="1" applyBorder="1" applyAlignment="1">
      <alignment horizontal="left" vertical="top" wrapText="1"/>
    </xf>
    <xf numFmtId="0" fontId="1" fillId="0" borderId="29" xfId="0" applyFont="1" applyBorder="1" applyAlignment="1">
      <alignment horizontal="left" vertical="top"/>
    </xf>
    <xf numFmtId="0" fontId="2" fillId="0" borderId="27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7" fillId="0" borderId="0" xfId="0" applyFont="1" applyAlignment="1">
      <alignment horizontal="left" vertical="center"/>
    </xf>
    <xf numFmtId="0" fontId="7" fillId="0" borderId="37" xfId="0" applyFont="1" applyBorder="1" applyAlignment="1">
      <alignment horizontal="left" vertic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1" fillId="0" borderId="23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</cellXfs>
  <cellStyles count="4">
    <cellStyle name="Comma" xfId="2" builtinId="3"/>
    <cellStyle name="Hyperlink" xfId="1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kansasregents.org/transfer_articulation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kansasregents.org/transfer_articulation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kansasregents.org/transfer_articulat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IW50"/>
  <sheetViews>
    <sheetView view="pageBreakPreview" topLeftCell="B1" zoomScale="60" zoomScaleNormal="50" workbookViewId="0">
      <selection activeCell="R25" sqref="R25"/>
    </sheetView>
  </sheetViews>
  <sheetFormatPr defaultColWidth="9" defaultRowHeight="17.75" customHeight="1" x14ac:dyDescent="0.35"/>
  <cols>
    <col min="1" max="1" width="24.6328125" style="85" hidden="1" customWidth="1"/>
    <col min="2" max="2" width="20.7265625" style="86" customWidth="1"/>
    <col min="3" max="5" width="8.36328125" style="85" customWidth="1"/>
    <col min="6" max="6" width="11.6328125" style="85" customWidth="1"/>
    <col min="7" max="9" width="8.36328125" style="85" customWidth="1"/>
    <col min="10" max="10" width="11.7265625" style="85" customWidth="1"/>
    <col min="11" max="13" width="8.26953125" style="85" customWidth="1"/>
    <col min="14" max="14" width="11.6328125" style="85" customWidth="1"/>
    <col min="15" max="15" width="10.26953125" style="85" customWidth="1"/>
    <col min="16" max="16384" width="9" style="85"/>
  </cols>
  <sheetData>
    <row r="1" spans="1:1609" s="88" customFormat="1" ht="31.5" customHeight="1" thickTop="1" thickBot="1" x14ac:dyDescent="0.4">
      <c r="A1" s="77"/>
      <c r="B1" s="104"/>
      <c r="C1" s="606" t="s">
        <v>31</v>
      </c>
      <c r="D1" s="607"/>
      <c r="E1" s="607"/>
      <c r="F1" s="608"/>
      <c r="G1" s="609" t="s">
        <v>105</v>
      </c>
      <c r="H1" s="610"/>
      <c r="I1" s="610"/>
      <c r="J1" s="611"/>
      <c r="K1" s="609" t="s">
        <v>32</v>
      </c>
      <c r="L1" s="610"/>
      <c r="M1" s="610"/>
      <c r="N1" s="611"/>
      <c r="O1" s="574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89"/>
      <c r="CD1" s="89"/>
      <c r="CE1" s="89"/>
      <c r="CF1" s="89"/>
      <c r="CG1" s="89"/>
      <c r="CH1" s="89"/>
      <c r="CI1" s="89"/>
      <c r="CJ1" s="89"/>
      <c r="CK1" s="89"/>
      <c r="CL1" s="89"/>
      <c r="CM1" s="89"/>
      <c r="CN1" s="89"/>
      <c r="CO1" s="89"/>
      <c r="CP1" s="89"/>
      <c r="CQ1" s="89"/>
      <c r="CR1" s="89"/>
      <c r="CS1" s="89"/>
      <c r="CT1" s="89"/>
      <c r="CU1" s="89"/>
      <c r="CV1" s="89"/>
      <c r="CW1" s="89"/>
      <c r="CX1" s="89"/>
      <c r="CY1" s="89"/>
      <c r="CZ1" s="89"/>
      <c r="DA1" s="89"/>
      <c r="DB1" s="89"/>
      <c r="DC1" s="89"/>
      <c r="DD1" s="89"/>
      <c r="DE1" s="89"/>
      <c r="DF1" s="89"/>
      <c r="DG1" s="89"/>
      <c r="DH1" s="89"/>
      <c r="DI1" s="89"/>
      <c r="DJ1" s="89"/>
      <c r="DK1" s="89"/>
      <c r="DL1" s="89"/>
      <c r="DM1" s="89"/>
      <c r="DN1" s="89"/>
      <c r="DO1" s="89"/>
      <c r="DP1" s="89"/>
      <c r="DQ1" s="89"/>
      <c r="DR1" s="89"/>
      <c r="DS1" s="89"/>
      <c r="DT1" s="89"/>
      <c r="DU1" s="89"/>
      <c r="DV1" s="89"/>
      <c r="DW1" s="89"/>
      <c r="DX1" s="89"/>
      <c r="DY1" s="89"/>
      <c r="DZ1" s="89"/>
      <c r="EA1" s="89"/>
      <c r="EB1" s="89"/>
      <c r="EC1" s="89"/>
      <c r="ED1" s="89"/>
      <c r="EE1" s="89"/>
      <c r="EF1" s="89"/>
      <c r="EG1" s="89"/>
      <c r="EH1" s="89"/>
      <c r="EI1" s="89"/>
      <c r="EJ1" s="89"/>
      <c r="EK1" s="89"/>
      <c r="EL1" s="89"/>
      <c r="EM1" s="89"/>
      <c r="EN1" s="89"/>
      <c r="EO1" s="89"/>
      <c r="EP1" s="89"/>
      <c r="EQ1" s="89"/>
      <c r="ER1" s="89"/>
      <c r="ES1" s="89"/>
      <c r="ET1" s="89"/>
      <c r="EU1" s="89"/>
      <c r="EV1" s="89"/>
      <c r="EW1" s="89"/>
      <c r="EX1" s="89"/>
      <c r="EY1" s="89"/>
      <c r="EZ1" s="89"/>
      <c r="FA1" s="89"/>
      <c r="FB1" s="89"/>
      <c r="FC1" s="89"/>
      <c r="FD1" s="89"/>
      <c r="FE1" s="89"/>
      <c r="FF1" s="89"/>
      <c r="FG1" s="89"/>
      <c r="FH1" s="89"/>
      <c r="FI1" s="89"/>
      <c r="FJ1" s="89"/>
      <c r="FK1" s="89"/>
      <c r="FL1" s="89"/>
      <c r="FM1" s="89"/>
      <c r="FN1" s="89"/>
      <c r="FO1" s="89"/>
      <c r="FP1" s="89"/>
      <c r="FQ1" s="89"/>
      <c r="FR1" s="89"/>
      <c r="FS1" s="89"/>
      <c r="FT1" s="89"/>
      <c r="FU1" s="89"/>
      <c r="FV1" s="89"/>
      <c r="FW1" s="89"/>
      <c r="FX1" s="89"/>
      <c r="FY1" s="89"/>
      <c r="FZ1" s="89"/>
      <c r="GA1" s="89"/>
      <c r="GB1" s="89"/>
      <c r="GC1" s="89"/>
      <c r="GD1" s="89"/>
      <c r="GE1" s="89"/>
      <c r="GF1" s="89"/>
      <c r="GG1" s="89"/>
      <c r="GH1" s="89"/>
      <c r="GI1" s="89"/>
      <c r="GJ1" s="89"/>
      <c r="GK1" s="89"/>
      <c r="GL1" s="89"/>
      <c r="GM1" s="89"/>
      <c r="GN1" s="89"/>
      <c r="GO1" s="89"/>
      <c r="GP1" s="89"/>
      <c r="GQ1" s="89"/>
      <c r="GR1" s="89"/>
      <c r="GS1" s="89"/>
      <c r="GT1" s="89"/>
      <c r="GU1" s="89"/>
      <c r="GV1" s="89"/>
      <c r="GW1" s="89"/>
      <c r="GX1" s="89"/>
      <c r="GY1" s="89"/>
      <c r="GZ1" s="89"/>
      <c r="HA1" s="89"/>
      <c r="HB1" s="89"/>
      <c r="HC1" s="89"/>
      <c r="HD1" s="89"/>
      <c r="HE1" s="89"/>
      <c r="HF1" s="89"/>
      <c r="HG1" s="89"/>
      <c r="HH1" s="89"/>
      <c r="HI1" s="89"/>
      <c r="HJ1" s="89"/>
      <c r="HK1" s="89"/>
      <c r="HL1" s="89"/>
      <c r="HM1" s="89"/>
      <c r="HN1" s="89"/>
      <c r="HO1" s="89"/>
      <c r="HP1" s="89"/>
      <c r="HQ1" s="89"/>
      <c r="HR1" s="89"/>
      <c r="HS1" s="89"/>
      <c r="HT1" s="89"/>
      <c r="HU1" s="89"/>
      <c r="HV1" s="89"/>
      <c r="HW1" s="89"/>
      <c r="HX1" s="89"/>
      <c r="HY1" s="89"/>
      <c r="HZ1" s="89"/>
      <c r="IA1" s="89"/>
      <c r="IB1" s="89"/>
      <c r="IC1" s="89"/>
      <c r="ID1" s="89"/>
      <c r="IE1" s="89"/>
      <c r="IF1" s="89"/>
      <c r="IG1" s="89"/>
      <c r="IH1" s="89"/>
      <c r="II1" s="89"/>
      <c r="IJ1" s="89"/>
      <c r="IK1" s="89"/>
      <c r="IL1" s="89"/>
      <c r="IM1" s="89"/>
      <c r="IN1" s="89"/>
      <c r="IO1" s="89"/>
      <c r="IP1" s="89"/>
      <c r="IQ1" s="89"/>
      <c r="IR1" s="89"/>
      <c r="IS1" s="89"/>
      <c r="IT1" s="89"/>
      <c r="IU1" s="89"/>
      <c r="IV1" s="89"/>
      <c r="IW1" s="89"/>
      <c r="IX1" s="89"/>
      <c r="IY1" s="89"/>
      <c r="IZ1" s="89"/>
      <c r="JA1" s="89"/>
      <c r="JB1" s="89"/>
      <c r="JC1" s="89"/>
      <c r="JD1" s="89"/>
      <c r="JE1" s="89"/>
      <c r="JF1" s="89"/>
      <c r="JG1" s="89"/>
      <c r="JH1" s="89"/>
      <c r="JI1" s="89"/>
      <c r="JJ1" s="89"/>
      <c r="JK1" s="89"/>
      <c r="JL1" s="89"/>
      <c r="JM1" s="89"/>
      <c r="JN1" s="89"/>
      <c r="JO1" s="89"/>
      <c r="JP1" s="89"/>
      <c r="JQ1" s="89"/>
      <c r="JR1" s="89"/>
      <c r="JS1" s="89"/>
      <c r="JT1" s="89"/>
      <c r="JU1" s="89"/>
      <c r="JV1" s="89"/>
      <c r="JW1" s="89"/>
      <c r="JX1" s="89"/>
      <c r="JY1" s="89"/>
      <c r="JZ1" s="89"/>
      <c r="KA1" s="89"/>
      <c r="KB1" s="89"/>
      <c r="KC1" s="89"/>
      <c r="KD1" s="89"/>
      <c r="KE1" s="89"/>
      <c r="KF1" s="89"/>
      <c r="KG1" s="89"/>
      <c r="KH1" s="89"/>
      <c r="KI1" s="89"/>
      <c r="KJ1" s="89"/>
      <c r="KK1" s="89"/>
      <c r="KL1" s="89"/>
      <c r="KM1" s="89"/>
      <c r="KN1" s="89"/>
      <c r="KO1" s="89"/>
      <c r="KP1" s="89"/>
      <c r="KQ1" s="89"/>
      <c r="KR1" s="89"/>
      <c r="KS1" s="89"/>
      <c r="KT1" s="89"/>
      <c r="KU1" s="89"/>
      <c r="KV1" s="89"/>
      <c r="KW1" s="89"/>
      <c r="KX1" s="89"/>
      <c r="KY1" s="89"/>
      <c r="KZ1" s="89"/>
      <c r="LA1" s="89"/>
      <c r="LB1" s="89"/>
      <c r="LC1" s="89"/>
      <c r="LD1" s="89"/>
      <c r="LE1" s="89"/>
      <c r="LF1" s="89"/>
      <c r="LG1" s="89"/>
      <c r="LH1" s="89"/>
      <c r="LI1" s="89"/>
      <c r="LJ1" s="89"/>
      <c r="LK1" s="89"/>
      <c r="LL1" s="89"/>
      <c r="LM1" s="89"/>
      <c r="LN1" s="89"/>
      <c r="LO1" s="89"/>
      <c r="LP1" s="89"/>
      <c r="LQ1" s="89"/>
      <c r="LR1" s="89"/>
      <c r="LS1" s="89"/>
      <c r="LT1" s="89"/>
      <c r="LU1" s="89"/>
      <c r="LV1" s="89"/>
      <c r="LW1" s="89"/>
      <c r="LX1" s="89"/>
      <c r="LY1" s="89"/>
      <c r="LZ1" s="89"/>
      <c r="MA1" s="89"/>
      <c r="MB1" s="89"/>
      <c r="MC1" s="89"/>
      <c r="MD1" s="89"/>
      <c r="ME1" s="89"/>
      <c r="MF1" s="89"/>
      <c r="MG1" s="89"/>
      <c r="MH1" s="89"/>
      <c r="MI1" s="89"/>
      <c r="MJ1" s="89"/>
      <c r="MK1" s="89"/>
      <c r="ML1" s="89"/>
      <c r="MM1" s="89"/>
      <c r="MN1" s="89"/>
      <c r="MO1" s="89"/>
      <c r="MP1" s="89"/>
      <c r="MQ1" s="89"/>
      <c r="MR1" s="89"/>
      <c r="MS1" s="89"/>
      <c r="MT1" s="89"/>
      <c r="MU1" s="89"/>
      <c r="MV1" s="89"/>
      <c r="MW1" s="89"/>
      <c r="MX1" s="89"/>
      <c r="MY1" s="89"/>
      <c r="MZ1" s="89"/>
      <c r="NA1" s="89"/>
      <c r="NB1" s="89"/>
      <c r="NC1" s="89"/>
      <c r="ND1" s="89"/>
      <c r="NE1" s="89"/>
      <c r="NF1" s="89"/>
      <c r="NG1" s="89"/>
      <c r="NH1" s="89"/>
      <c r="NI1" s="89"/>
      <c r="NJ1" s="89"/>
      <c r="NK1" s="89"/>
      <c r="NL1" s="89"/>
      <c r="NM1" s="89"/>
      <c r="NN1" s="89"/>
      <c r="NO1" s="89"/>
      <c r="NP1" s="89"/>
      <c r="NQ1" s="89"/>
      <c r="NR1" s="89"/>
      <c r="NS1" s="89"/>
      <c r="NT1" s="89"/>
      <c r="NU1" s="89"/>
      <c r="NV1" s="89"/>
      <c r="NW1" s="89"/>
      <c r="NX1" s="89"/>
      <c r="NY1" s="89"/>
      <c r="NZ1" s="89"/>
      <c r="OA1" s="89"/>
      <c r="OB1" s="89"/>
      <c r="OC1" s="89"/>
      <c r="OD1" s="89"/>
      <c r="OE1" s="89"/>
      <c r="OF1" s="89"/>
      <c r="OG1" s="89"/>
      <c r="OH1" s="89"/>
      <c r="OI1" s="89"/>
      <c r="OJ1" s="89"/>
      <c r="OK1" s="89"/>
      <c r="OL1" s="89"/>
      <c r="OM1" s="89"/>
      <c r="ON1" s="89"/>
      <c r="OO1" s="89"/>
      <c r="OP1" s="89"/>
      <c r="OQ1" s="89"/>
      <c r="OR1" s="89"/>
      <c r="OS1" s="89"/>
      <c r="OT1" s="89"/>
      <c r="OU1" s="89"/>
      <c r="OV1" s="89"/>
      <c r="OW1" s="89"/>
      <c r="OX1" s="89"/>
      <c r="OY1" s="89"/>
      <c r="OZ1" s="89"/>
      <c r="PA1" s="89"/>
      <c r="PB1" s="89"/>
      <c r="PC1" s="89"/>
      <c r="PD1" s="89"/>
      <c r="PE1" s="89"/>
      <c r="PF1" s="89"/>
      <c r="PG1" s="89"/>
      <c r="PH1" s="89"/>
      <c r="PI1" s="89"/>
      <c r="PJ1" s="89"/>
      <c r="PK1" s="89"/>
      <c r="PL1" s="89"/>
      <c r="PM1" s="89"/>
      <c r="PN1" s="89"/>
      <c r="PO1" s="89"/>
      <c r="PP1" s="89"/>
      <c r="PQ1" s="89"/>
      <c r="PR1" s="89"/>
      <c r="PS1" s="89"/>
      <c r="PT1" s="89"/>
      <c r="PU1" s="89"/>
      <c r="PV1" s="89"/>
      <c r="PW1" s="89"/>
      <c r="PX1" s="89"/>
      <c r="PY1" s="89"/>
      <c r="PZ1" s="89"/>
      <c r="QA1" s="89"/>
      <c r="QB1" s="89"/>
      <c r="QC1" s="89"/>
      <c r="QD1" s="89"/>
      <c r="QE1" s="89"/>
      <c r="QF1" s="89"/>
      <c r="QG1" s="89"/>
      <c r="QH1" s="89"/>
      <c r="QI1" s="89"/>
      <c r="QJ1" s="89"/>
      <c r="QK1" s="89"/>
      <c r="QL1" s="89"/>
      <c r="QM1" s="89"/>
      <c r="QN1" s="89"/>
      <c r="QO1" s="89"/>
      <c r="QP1" s="89"/>
      <c r="QQ1" s="89"/>
      <c r="QR1" s="89"/>
      <c r="QS1" s="89"/>
      <c r="QT1" s="89"/>
      <c r="QU1" s="89"/>
      <c r="QV1" s="89"/>
      <c r="QW1" s="89"/>
      <c r="QX1" s="89"/>
      <c r="QY1" s="89"/>
      <c r="QZ1" s="89"/>
      <c r="RA1" s="89"/>
      <c r="RB1" s="89"/>
      <c r="RC1" s="89"/>
      <c r="RD1" s="89"/>
      <c r="RE1" s="89"/>
      <c r="RF1" s="89"/>
      <c r="RG1" s="89"/>
      <c r="RH1" s="89"/>
      <c r="RI1" s="89"/>
      <c r="RJ1" s="89"/>
      <c r="RK1" s="89"/>
      <c r="RL1" s="89"/>
      <c r="RM1" s="89"/>
      <c r="RN1" s="89"/>
      <c r="RO1" s="89"/>
      <c r="RP1" s="89"/>
      <c r="RQ1" s="89"/>
      <c r="RR1" s="89"/>
      <c r="RS1" s="89"/>
      <c r="RT1" s="89"/>
      <c r="RU1" s="89"/>
      <c r="RV1" s="89"/>
      <c r="RW1" s="89"/>
      <c r="RX1" s="89"/>
      <c r="RY1" s="89"/>
      <c r="RZ1" s="89"/>
      <c r="SA1" s="89"/>
      <c r="SB1" s="89"/>
      <c r="SC1" s="89"/>
      <c r="SD1" s="89"/>
      <c r="SE1" s="89"/>
      <c r="SF1" s="89"/>
      <c r="SG1" s="89"/>
      <c r="SH1" s="89"/>
      <c r="SI1" s="89"/>
      <c r="SJ1" s="89"/>
      <c r="SK1" s="89"/>
      <c r="SL1" s="89"/>
      <c r="SM1" s="89"/>
      <c r="SN1" s="89"/>
      <c r="SO1" s="89"/>
      <c r="SP1" s="89"/>
      <c r="SQ1" s="89"/>
      <c r="SR1" s="89"/>
      <c r="SS1" s="89"/>
      <c r="ST1" s="89"/>
      <c r="SU1" s="89"/>
      <c r="SV1" s="89"/>
      <c r="SW1" s="89"/>
      <c r="SX1" s="89"/>
      <c r="SY1" s="89"/>
      <c r="SZ1" s="89"/>
      <c r="TA1" s="89"/>
      <c r="TB1" s="89"/>
      <c r="TC1" s="89"/>
      <c r="TD1" s="89"/>
      <c r="TE1" s="89"/>
      <c r="TF1" s="89"/>
      <c r="TG1" s="89"/>
      <c r="TH1" s="89"/>
      <c r="TI1" s="89"/>
      <c r="TJ1" s="89"/>
      <c r="TK1" s="89"/>
      <c r="TL1" s="89"/>
      <c r="TM1" s="89"/>
      <c r="TN1" s="89"/>
      <c r="TO1" s="89"/>
      <c r="TP1" s="89"/>
      <c r="TQ1" s="89"/>
      <c r="TR1" s="89"/>
      <c r="TS1" s="89"/>
      <c r="TT1" s="89"/>
      <c r="TU1" s="89"/>
      <c r="TV1" s="89"/>
      <c r="TW1" s="89"/>
      <c r="TX1" s="89"/>
      <c r="TY1" s="89"/>
      <c r="TZ1" s="89"/>
      <c r="UA1" s="89"/>
      <c r="UB1" s="89"/>
      <c r="UC1" s="89"/>
      <c r="UD1" s="89"/>
      <c r="UE1" s="89"/>
      <c r="UF1" s="89"/>
      <c r="UG1" s="89"/>
      <c r="UH1" s="89"/>
      <c r="UI1" s="89"/>
      <c r="UJ1" s="89"/>
      <c r="UK1" s="89"/>
      <c r="UL1" s="89"/>
      <c r="UM1" s="89"/>
      <c r="UN1" s="89"/>
      <c r="UO1" s="89"/>
      <c r="UP1" s="89"/>
      <c r="UQ1" s="89"/>
      <c r="UR1" s="89"/>
      <c r="US1" s="89"/>
      <c r="UT1" s="89"/>
      <c r="UU1" s="89"/>
      <c r="UV1" s="89"/>
      <c r="UW1" s="89"/>
      <c r="UX1" s="89"/>
      <c r="UY1" s="89"/>
      <c r="UZ1" s="89"/>
      <c r="VA1" s="89"/>
      <c r="VB1" s="89"/>
      <c r="VC1" s="89"/>
      <c r="VD1" s="89"/>
      <c r="VE1" s="89"/>
      <c r="VF1" s="89"/>
      <c r="VG1" s="89"/>
      <c r="VH1" s="89"/>
      <c r="VI1" s="89"/>
      <c r="VJ1" s="89"/>
      <c r="VK1" s="89"/>
      <c r="VL1" s="89"/>
      <c r="VM1" s="89"/>
      <c r="VN1" s="89"/>
      <c r="VO1" s="89"/>
      <c r="VP1" s="89"/>
      <c r="VQ1" s="89"/>
      <c r="VR1" s="89"/>
      <c r="VS1" s="89"/>
      <c r="VT1" s="89"/>
      <c r="VU1" s="89"/>
      <c r="VV1" s="89"/>
      <c r="VW1" s="89"/>
      <c r="VX1" s="89"/>
      <c r="VY1" s="89"/>
      <c r="VZ1" s="89"/>
      <c r="WA1" s="89"/>
      <c r="WB1" s="89"/>
      <c r="WC1" s="89"/>
      <c r="WD1" s="89"/>
      <c r="WE1" s="89"/>
      <c r="WF1" s="89"/>
      <c r="WG1" s="89"/>
      <c r="WH1" s="89"/>
      <c r="WI1" s="89"/>
      <c r="WJ1" s="89"/>
      <c r="WK1" s="89"/>
      <c r="WL1" s="89"/>
      <c r="WM1" s="89"/>
      <c r="WN1" s="89"/>
      <c r="WO1" s="89"/>
      <c r="WP1" s="89"/>
      <c r="WQ1" s="89"/>
      <c r="WR1" s="89"/>
      <c r="WS1" s="89"/>
      <c r="WT1" s="89"/>
      <c r="WU1" s="89"/>
      <c r="WV1" s="89"/>
      <c r="WW1" s="89"/>
      <c r="WX1" s="89"/>
      <c r="WY1" s="89"/>
      <c r="WZ1" s="89"/>
      <c r="XA1" s="89"/>
      <c r="XB1" s="89"/>
      <c r="XC1" s="89"/>
      <c r="XD1" s="89"/>
      <c r="XE1" s="89"/>
      <c r="XF1" s="89"/>
      <c r="XG1" s="89"/>
      <c r="XH1" s="89"/>
      <c r="XI1" s="89"/>
      <c r="XJ1" s="89"/>
      <c r="XK1" s="89"/>
      <c r="XL1" s="89"/>
      <c r="XM1" s="89"/>
      <c r="XN1" s="89"/>
      <c r="XO1" s="89"/>
      <c r="XP1" s="89"/>
      <c r="XQ1" s="89"/>
      <c r="XR1" s="89"/>
      <c r="XS1" s="89"/>
      <c r="XT1" s="89"/>
      <c r="XU1" s="89"/>
      <c r="XV1" s="89"/>
      <c r="XW1" s="89"/>
      <c r="XX1" s="89"/>
      <c r="XY1" s="89"/>
      <c r="XZ1" s="89"/>
      <c r="YA1" s="89"/>
      <c r="YB1" s="89"/>
      <c r="YC1" s="89"/>
      <c r="YD1" s="89"/>
      <c r="YE1" s="89"/>
      <c r="YF1" s="89"/>
      <c r="YG1" s="89"/>
      <c r="YH1" s="89"/>
      <c r="YI1" s="89"/>
      <c r="YJ1" s="89"/>
      <c r="YK1" s="89"/>
      <c r="YL1" s="89"/>
      <c r="YM1" s="89"/>
      <c r="YN1" s="89"/>
      <c r="YO1" s="89"/>
      <c r="YP1" s="89"/>
      <c r="YQ1" s="89"/>
      <c r="YR1" s="89"/>
      <c r="YS1" s="89"/>
      <c r="YT1" s="89"/>
      <c r="YU1" s="89"/>
      <c r="YV1" s="89"/>
      <c r="YW1" s="89"/>
      <c r="YX1" s="89"/>
      <c r="YY1" s="89"/>
      <c r="YZ1" s="89"/>
      <c r="ZA1" s="89"/>
      <c r="ZB1" s="89"/>
      <c r="ZC1" s="89"/>
      <c r="ZD1" s="89"/>
      <c r="ZE1" s="89"/>
      <c r="ZF1" s="89"/>
      <c r="ZG1" s="89"/>
      <c r="ZH1" s="89"/>
      <c r="ZI1" s="89"/>
      <c r="ZJ1" s="89"/>
      <c r="ZK1" s="89"/>
      <c r="ZL1" s="89"/>
      <c r="ZM1" s="89"/>
      <c r="ZN1" s="89"/>
      <c r="ZO1" s="89"/>
      <c r="ZP1" s="89"/>
      <c r="ZQ1" s="89"/>
      <c r="ZR1" s="89"/>
      <c r="ZS1" s="89"/>
      <c r="ZT1" s="89"/>
      <c r="ZU1" s="89"/>
      <c r="ZV1" s="89"/>
      <c r="ZW1" s="89"/>
      <c r="ZX1" s="89"/>
      <c r="ZY1" s="89"/>
      <c r="ZZ1" s="89"/>
      <c r="AAA1" s="89"/>
      <c r="AAB1" s="89"/>
      <c r="AAC1" s="89"/>
      <c r="AAD1" s="89"/>
      <c r="AAE1" s="89"/>
      <c r="AAF1" s="89"/>
      <c r="AAG1" s="89"/>
      <c r="AAH1" s="89"/>
      <c r="AAI1" s="89"/>
      <c r="AAJ1" s="89"/>
      <c r="AAK1" s="89"/>
      <c r="AAL1" s="89"/>
      <c r="AAM1" s="89"/>
      <c r="AAN1" s="89"/>
      <c r="AAO1" s="89"/>
      <c r="AAP1" s="89"/>
      <c r="AAQ1" s="89"/>
      <c r="AAR1" s="89"/>
      <c r="AAS1" s="89"/>
      <c r="AAT1" s="89"/>
      <c r="AAU1" s="89"/>
      <c r="AAV1" s="89"/>
      <c r="AAW1" s="89"/>
      <c r="AAX1" s="89"/>
      <c r="AAY1" s="89"/>
      <c r="AAZ1" s="89"/>
      <c r="ABA1" s="89"/>
      <c r="ABB1" s="89"/>
      <c r="ABC1" s="89"/>
      <c r="ABD1" s="89"/>
      <c r="ABE1" s="89"/>
      <c r="ABF1" s="89"/>
      <c r="ABG1" s="89"/>
      <c r="ABH1" s="89"/>
      <c r="ABI1" s="89"/>
      <c r="ABJ1" s="89"/>
      <c r="ABK1" s="89"/>
      <c r="ABL1" s="89"/>
      <c r="ABM1" s="89"/>
      <c r="ABN1" s="89"/>
      <c r="ABO1" s="89"/>
      <c r="ABP1" s="89"/>
      <c r="ABQ1" s="89"/>
      <c r="ABR1" s="89"/>
      <c r="ABS1" s="89"/>
      <c r="ABT1" s="89"/>
      <c r="ABU1" s="89"/>
      <c r="ABV1" s="89"/>
      <c r="ABW1" s="89"/>
      <c r="ABX1" s="89"/>
      <c r="ABY1" s="89"/>
      <c r="ABZ1" s="89"/>
      <c r="ACA1" s="89"/>
      <c r="ACB1" s="89"/>
      <c r="ACC1" s="89"/>
      <c r="ACD1" s="89"/>
      <c r="ACE1" s="89"/>
      <c r="ACF1" s="89"/>
      <c r="ACG1" s="89"/>
      <c r="ACH1" s="89"/>
      <c r="ACI1" s="89"/>
      <c r="ACJ1" s="89"/>
      <c r="ACK1" s="89"/>
      <c r="ACL1" s="89"/>
      <c r="ACM1" s="89"/>
      <c r="ACN1" s="89"/>
      <c r="ACO1" s="89"/>
      <c r="ACP1" s="89"/>
      <c r="ACQ1" s="89"/>
      <c r="ACR1" s="89"/>
      <c r="ACS1" s="89"/>
      <c r="ACT1" s="89"/>
      <c r="ACU1" s="89"/>
      <c r="ACV1" s="89"/>
      <c r="ACW1" s="89"/>
      <c r="ACX1" s="89"/>
      <c r="ACY1" s="89"/>
      <c r="ACZ1" s="89"/>
      <c r="ADA1" s="89"/>
      <c r="ADB1" s="89"/>
      <c r="ADC1" s="89"/>
      <c r="ADD1" s="89"/>
      <c r="ADE1" s="89"/>
      <c r="ADF1" s="89"/>
      <c r="ADG1" s="89"/>
      <c r="ADH1" s="89"/>
      <c r="ADI1" s="89"/>
      <c r="ADJ1" s="89"/>
      <c r="ADK1" s="89"/>
      <c r="ADL1" s="89"/>
      <c r="ADM1" s="89"/>
      <c r="ADN1" s="89"/>
      <c r="ADO1" s="89"/>
      <c r="ADP1" s="89"/>
      <c r="ADQ1" s="89"/>
      <c r="ADR1" s="89"/>
      <c r="ADS1" s="89"/>
      <c r="ADT1" s="89"/>
      <c r="ADU1" s="89"/>
      <c r="ADV1" s="89"/>
      <c r="ADW1" s="89"/>
      <c r="ADX1" s="89"/>
      <c r="ADY1" s="89"/>
      <c r="ADZ1" s="89"/>
      <c r="AEA1" s="89"/>
      <c r="AEB1" s="89"/>
      <c r="AEC1" s="89"/>
      <c r="AED1" s="89"/>
      <c r="AEE1" s="89"/>
      <c r="AEF1" s="89"/>
      <c r="AEG1" s="89"/>
      <c r="AEH1" s="89"/>
      <c r="AEI1" s="89"/>
      <c r="AEJ1" s="89"/>
      <c r="AEK1" s="89"/>
      <c r="AEL1" s="89"/>
      <c r="AEM1" s="89"/>
      <c r="AEN1" s="89"/>
      <c r="AEO1" s="89"/>
      <c r="AEP1" s="89"/>
      <c r="AEQ1" s="89"/>
      <c r="AER1" s="89"/>
      <c r="AES1" s="89"/>
      <c r="AET1" s="89"/>
      <c r="AEU1" s="89"/>
      <c r="AEV1" s="89"/>
      <c r="AEW1" s="89"/>
      <c r="AEX1" s="89"/>
      <c r="AEY1" s="89"/>
      <c r="AEZ1" s="89"/>
      <c r="AFA1" s="89"/>
      <c r="AFB1" s="89"/>
      <c r="AFC1" s="89"/>
      <c r="AFD1" s="89"/>
      <c r="AFE1" s="89"/>
      <c r="AFF1" s="89"/>
      <c r="AFG1" s="89"/>
      <c r="AFH1" s="89"/>
      <c r="AFI1" s="89"/>
      <c r="AFJ1" s="89"/>
      <c r="AFK1" s="89"/>
      <c r="AFL1" s="89"/>
      <c r="AFM1" s="89"/>
      <c r="AFN1" s="89"/>
      <c r="AFO1" s="89"/>
      <c r="AFP1" s="89"/>
      <c r="AFQ1" s="89"/>
      <c r="AFR1" s="89"/>
      <c r="AFS1" s="89"/>
      <c r="AFT1" s="89"/>
      <c r="AFU1" s="89"/>
      <c r="AFV1" s="89"/>
      <c r="AFW1" s="89"/>
      <c r="AFX1" s="89"/>
      <c r="AFY1" s="89"/>
      <c r="AFZ1" s="89"/>
      <c r="AGA1" s="89"/>
      <c r="AGB1" s="89"/>
      <c r="AGC1" s="89"/>
      <c r="AGD1" s="89"/>
      <c r="AGE1" s="89"/>
      <c r="AGF1" s="89"/>
      <c r="AGG1" s="89"/>
      <c r="AGH1" s="89"/>
      <c r="AGI1" s="89"/>
      <c r="AGJ1" s="89"/>
      <c r="AGK1" s="89"/>
      <c r="AGL1" s="89"/>
      <c r="AGM1" s="89"/>
      <c r="AGN1" s="89"/>
      <c r="AGO1" s="89"/>
      <c r="AGP1" s="89"/>
      <c r="AGQ1" s="89"/>
      <c r="AGR1" s="89"/>
      <c r="AGS1" s="89"/>
      <c r="AGT1" s="89"/>
      <c r="AGU1" s="89"/>
      <c r="AGV1" s="89"/>
      <c r="AGW1" s="89"/>
      <c r="AGX1" s="89"/>
      <c r="AGY1" s="89"/>
      <c r="AGZ1" s="89"/>
      <c r="AHA1" s="89"/>
      <c r="AHB1" s="89"/>
      <c r="AHC1" s="89"/>
      <c r="AHD1" s="89"/>
      <c r="AHE1" s="89"/>
      <c r="AHF1" s="89"/>
      <c r="AHG1" s="89"/>
      <c r="AHH1" s="89"/>
      <c r="AHI1" s="89"/>
      <c r="AHJ1" s="89"/>
      <c r="AHK1" s="89"/>
      <c r="AHL1" s="89"/>
      <c r="AHM1" s="89"/>
      <c r="AHN1" s="89"/>
      <c r="AHO1" s="89"/>
      <c r="AHP1" s="89"/>
      <c r="AHQ1" s="89"/>
      <c r="AHR1" s="89"/>
      <c r="AHS1" s="89"/>
      <c r="AHT1" s="89"/>
      <c r="AHU1" s="89"/>
      <c r="AHV1" s="89"/>
      <c r="AHW1" s="89"/>
      <c r="AHX1" s="89"/>
      <c r="AHY1" s="89"/>
      <c r="AHZ1" s="89"/>
      <c r="AIA1" s="89"/>
      <c r="AIB1" s="89"/>
      <c r="AIC1" s="89"/>
      <c r="AID1" s="89"/>
      <c r="AIE1" s="89"/>
      <c r="AIF1" s="89"/>
      <c r="AIG1" s="89"/>
      <c r="AIH1" s="89"/>
      <c r="AII1" s="89"/>
      <c r="AIJ1" s="89"/>
      <c r="AIK1" s="89"/>
      <c r="AIL1" s="89"/>
      <c r="AIM1" s="89"/>
      <c r="AIN1" s="89"/>
      <c r="AIO1" s="89"/>
      <c r="AIP1" s="89"/>
      <c r="AIQ1" s="89"/>
      <c r="AIR1" s="89"/>
      <c r="AIS1" s="89"/>
      <c r="AIT1" s="89"/>
      <c r="AIU1" s="89"/>
      <c r="AIV1" s="89"/>
      <c r="AIW1" s="89"/>
      <c r="AIX1" s="89"/>
      <c r="AIY1" s="89"/>
      <c r="AIZ1" s="89"/>
      <c r="AJA1" s="89"/>
      <c r="AJB1" s="89"/>
      <c r="AJC1" s="89"/>
      <c r="AJD1" s="89"/>
      <c r="AJE1" s="89"/>
      <c r="AJF1" s="89"/>
      <c r="AJG1" s="89"/>
      <c r="AJH1" s="89"/>
      <c r="AJI1" s="89"/>
      <c r="AJJ1" s="89"/>
      <c r="AJK1" s="89"/>
      <c r="AJL1" s="89"/>
      <c r="AJM1" s="89"/>
      <c r="AJN1" s="89"/>
      <c r="AJO1" s="89"/>
      <c r="AJP1" s="89"/>
      <c r="AJQ1" s="89"/>
      <c r="AJR1" s="89"/>
      <c r="AJS1" s="89"/>
      <c r="AJT1" s="89"/>
      <c r="AJU1" s="89"/>
      <c r="AJV1" s="89"/>
      <c r="AJW1" s="89"/>
      <c r="AJX1" s="89"/>
      <c r="AJY1" s="89"/>
      <c r="AJZ1" s="89"/>
      <c r="AKA1" s="89"/>
      <c r="AKB1" s="89"/>
      <c r="AKC1" s="89"/>
      <c r="AKD1" s="89"/>
      <c r="AKE1" s="89"/>
      <c r="AKF1" s="89"/>
      <c r="AKG1" s="89"/>
      <c r="AKH1" s="89"/>
      <c r="AKI1" s="89"/>
      <c r="AKJ1" s="89"/>
      <c r="AKK1" s="89"/>
      <c r="AKL1" s="89"/>
      <c r="AKM1" s="89"/>
      <c r="AKN1" s="89"/>
      <c r="AKO1" s="89"/>
      <c r="AKP1" s="89"/>
      <c r="AKQ1" s="89"/>
      <c r="AKR1" s="89"/>
      <c r="AKS1" s="89"/>
      <c r="AKT1" s="89"/>
      <c r="AKU1" s="89"/>
      <c r="AKV1" s="89"/>
      <c r="AKW1" s="89"/>
      <c r="AKX1" s="89"/>
      <c r="AKY1" s="89"/>
      <c r="AKZ1" s="89"/>
      <c r="ALA1" s="89"/>
      <c r="ALB1" s="89"/>
      <c r="ALC1" s="89"/>
      <c r="ALD1" s="89"/>
      <c r="ALE1" s="89"/>
      <c r="ALF1" s="89"/>
      <c r="ALG1" s="89"/>
      <c r="ALH1" s="89"/>
      <c r="ALI1" s="89"/>
      <c r="ALJ1" s="89"/>
      <c r="ALK1" s="89"/>
      <c r="ALL1" s="89"/>
      <c r="ALM1" s="89"/>
      <c r="ALN1" s="89"/>
      <c r="ALO1" s="89"/>
      <c r="ALP1" s="89"/>
      <c r="ALQ1" s="89"/>
      <c r="ALR1" s="89"/>
      <c r="ALS1" s="89"/>
      <c r="ALT1" s="89"/>
      <c r="ALU1" s="89"/>
      <c r="ALV1" s="89"/>
      <c r="ALW1" s="89"/>
      <c r="ALX1" s="89"/>
      <c r="ALY1" s="89"/>
      <c r="ALZ1" s="89"/>
      <c r="AMA1" s="89"/>
      <c r="AMB1" s="89"/>
      <c r="AMC1" s="89"/>
      <c r="AMD1" s="89"/>
      <c r="AME1" s="89"/>
      <c r="AMF1" s="89"/>
      <c r="AMG1" s="89"/>
      <c r="AMH1" s="89"/>
      <c r="AMI1" s="89"/>
      <c r="AMJ1" s="89"/>
      <c r="AMK1" s="89"/>
      <c r="AML1" s="89"/>
      <c r="AMM1" s="89"/>
      <c r="AMN1" s="89"/>
      <c r="AMO1" s="89"/>
      <c r="AMP1" s="89"/>
      <c r="AMQ1" s="89"/>
      <c r="AMR1" s="89"/>
      <c r="AMS1" s="89"/>
      <c r="AMT1" s="89"/>
      <c r="AMU1" s="89"/>
      <c r="AMV1" s="89"/>
      <c r="AMW1" s="89"/>
      <c r="AMX1" s="89"/>
      <c r="AMY1" s="89"/>
      <c r="AMZ1" s="89"/>
      <c r="ANA1" s="89"/>
      <c r="ANB1" s="89"/>
      <c r="ANC1" s="89"/>
      <c r="AND1" s="89"/>
      <c r="ANE1" s="89"/>
      <c r="ANF1" s="89"/>
      <c r="ANG1" s="89"/>
      <c r="ANH1" s="89"/>
      <c r="ANI1" s="89"/>
      <c r="ANJ1" s="89"/>
      <c r="ANK1" s="89"/>
      <c r="ANL1" s="89"/>
      <c r="ANM1" s="89"/>
      <c r="ANN1" s="89"/>
      <c r="ANO1" s="89"/>
      <c r="ANP1" s="89"/>
      <c r="ANQ1" s="89"/>
      <c r="ANR1" s="89"/>
      <c r="ANS1" s="89"/>
      <c r="ANT1" s="89"/>
      <c r="ANU1" s="89"/>
      <c r="ANV1" s="89"/>
      <c r="ANW1" s="89"/>
      <c r="ANX1" s="89"/>
      <c r="ANY1" s="89"/>
      <c r="ANZ1" s="89"/>
      <c r="AOA1" s="89"/>
      <c r="AOB1" s="89"/>
      <c r="AOC1" s="89"/>
      <c r="AOD1" s="89"/>
      <c r="AOE1" s="89"/>
      <c r="AOF1" s="89"/>
      <c r="AOG1" s="89"/>
      <c r="AOH1" s="89"/>
      <c r="AOI1" s="89"/>
      <c r="AOJ1" s="89"/>
      <c r="AOK1" s="89"/>
      <c r="AOL1" s="89"/>
      <c r="AOM1" s="89"/>
      <c r="AON1" s="89"/>
      <c r="AOO1" s="89"/>
      <c r="AOP1" s="89"/>
      <c r="AOQ1" s="89"/>
      <c r="AOR1" s="89"/>
      <c r="AOS1" s="89"/>
      <c r="AOT1" s="89"/>
      <c r="AOU1" s="89"/>
      <c r="AOV1" s="89"/>
      <c r="AOW1" s="89"/>
      <c r="AOX1" s="89"/>
      <c r="AOY1" s="89"/>
      <c r="AOZ1" s="89"/>
      <c r="APA1" s="89"/>
      <c r="APB1" s="89"/>
      <c r="APC1" s="89"/>
      <c r="APD1" s="89"/>
      <c r="APE1" s="89"/>
      <c r="APF1" s="89"/>
      <c r="APG1" s="89"/>
      <c r="APH1" s="89"/>
      <c r="API1" s="89"/>
      <c r="APJ1" s="89"/>
      <c r="APK1" s="89"/>
      <c r="APL1" s="89"/>
      <c r="APM1" s="89"/>
      <c r="APN1" s="89"/>
      <c r="APO1" s="89"/>
      <c r="APP1" s="89"/>
      <c r="APQ1" s="89"/>
      <c r="APR1" s="89"/>
      <c r="APS1" s="89"/>
      <c r="APT1" s="89"/>
      <c r="APU1" s="89"/>
      <c r="APV1" s="89"/>
      <c r="APW1" s="89"/>
      <c r="APX1" s="89"/>
      <c r="APY1" s="89"/>
      <c r="APZ1" s="89"/>
      <c r="AQA1" s="89"/>
      <c r="AQB1" s="89"/>
      <c r="AQC1" s="89"/>
      <c r="AQD1" s="89"/>
      <c r="AQE1" s="89"/>
      <c r="AQF1" s="89"/>
      <c r="AQG1" s="89"/>
      <c r="AQH1" s="89"/>
      <c r="AQI1" s="89"/>
      <c r="AQJ1" s="89"/>
      <c r="AQK1" s="89"/>
      <c r="AQL1" s="89"/>
      <c r="AQM1" s="89"/>
      <c r="AQN1" s="89"/>
      <c r="AQO1" s="89"/>
      <c r="AQP1" s="89"/>
      <c r="AQQ1" s="89"/>
      <c r="AQR1" s="89"/>
      <c r="AQS1" s="89"/>
      <c r="AQT1" s="89"/>
      <c r="AQU1" s="89"/>
      <c r="AQV1" s="89"/>
      <c r="AQW1" s="89"/>
      <c r="AQX1" s="89"/>
      <c r="AQY1" s="89"/>
      <c r="AQZ1" s="89"/>
      <c r="ARA1" s="89"/>
      <c r="ARB1" s="89"/>
      <c r="ARC1" s="89"/>
      <c r="ARD1" s="89"/>
      <c r="ARE1" s="89"/>
      <c r="ARF1" s="89"/>
      <c r="ARG1" s="89"/>
      <c r="ARH1" s="89"/>
      <c r="ARI1" s="89"/>
      <c r="ARJ1" s="89"/>
      <c r="ARK1" s="89"/>
      <c r="ARL1" s="89"/>
      <c r="ARM1" s="89"/>
      <c r="ARN1" s="89"/>
      <c r="ARO1" s="89"/>
      <c r="ARP1" s="89"/>
      <c r="ARQ1" s="89"/>
      <c r="ARR1" s="89"/>
      <c r="ARS1" s="89"/>
      <c r="ART1" s="89"/>
      <c r="ARU1" s="89"/>
      <c r="ARV1" s="89"/>
      <c r="ARW1" s="89"/>
      <c r="ARX1" s="89"/>
      <c r="ARY1" s="89"/>
      <c r="ARZ1" s="89"/>
      <c r="ASA1" s="89"/>
      <c r="ASB1" s="89"/>
      <c r="ASC1" s="89"/>
      <c r="ASD1" s="89"/>
      <c r="ASE1" s="89"/>
      <c r="ASF1" s="89"/>
      <c r="ASG1" s="89"/>
      <c r="ASH1" s="89"/>
      <c r="ASI1" s="89"/>
      <c r="ASJ1" s="89"/>
      <c r="ASK1" s="89"/>
      <c r="ASL1" s="89"/>
      <c r="ASM1" s="89"/>
      <c r="ASN1" s="89"/>
      <c r="ASO1" s="89"/>
      <c r="ASP1" s="89"/>
      <c r="ASQ1" s="89"/>
      <c r="ASR1" s="89"/>
      <c r="ASS1" s="89"/>
      <c r="AST1" s="89"/>
      <c r="ASU1" s="89"/>
      <c r="ASV1" s="89"/>
      <c r="ASW1" s="89"/>
      <c r="ASX1" s="89"/>
      <c r="ASY1" s="89"/>
      <c r="ASZ1" s="89"/>
      <c r="ATA1" s="89"/>
      <c r="ATB1" s="89"/>
      <c r="ATC1" s="89"/>
      <c r="ATD1" s="89"/>
      <c r="ATE1" s="89"/>
      <c r="ATF1" s="89"/>
      <c r="ATG1" s="89"/>
      <c r="ATH1" s="89"/>
      <c r="ATI1" s="89"/>
      <c r="ATJ1" s="89"/>
      <c r="ATK1" s="89"/>
      <c r="ATL1" s="89"/>
      <c r="ATM1" s="89"/>
      <c r="ATN1" s="89"/>
      <c r="ATO1" s="89"/>
      <c r="ATP1" s="89"/>
      <c r="ATQ1" s="89"/>
      <c r="ATR1" s="89"/>
      <c r="ATS1" s="89"/>
      <c r="ATT1" s="89"/>
      <c r="ATU1" s="89"/>
      <c r="ATV1" s="89"/>
      <c r="ATW1" s="89"/>
      <c r="ATX1" s="89"/>
      <c r="ATY1" s="89"/>
      <c r="ATZ1" s="89"/>
      <c r="AUA1" s="89"/>
      <c r="AUB1" s="89"/>
      <c r="AUC1" s="89"/>
      <c r="AUD1" s="89"/>
      <c r="AUE1" s="89"/>
      <c r="AUF1" s="89"/>
      <c r="AUG1" s="89"/>
      <c r="AUH1" s="89"/>
      <c r="AUI1" s="89"/>
      <c r="AUJ1" s="89"/>
      <c r="AUK1" s="89"/>
      <c r="AUL1" s="89"/>
      <c r="AUM1" s="89"/>
      <c r="AUN1" s="89"/>
      <c r="AUO1" s="89"/>
      <c r="AUP1" s="89"/>
      <c r="AUQ1" s="89"/>
      <c r="AUR1" s="89"/>
      <c r="AUS1" s="89"/>
      <c r="AUT1" s="89"/>
      <c r="AUU1" s="89"/>
      <c r="AUV1" s="89"/>
      <c r="AUW1" s="89"/>
      <c r="AUX1" s="89"/>
      <c r="AUY1" s="89"/>
      <c r="AUZ1" s="89"/>
      <c r="AVA1" s="89"/>
      <c r="AVB1" s="89"/>
      <c r="AVC1" s="89"/>
      <c r="AVD1" s="89"/>
      <c r="AVE1" s="89"/>
      <c r="AVF1" s="89"/>
      <c r="AVG1" s="89"/>
      <c r="AVH1" s="89"/>
      <c r="AVI1" s="89"/>
      <c r="AVJ1" s="89"/>
      <c r="AVK1" s="89"/>
      <c r="AVL1" s="89"/>
      <c r="AVM1" s="89"/>
      <c r="AVN1" s="89"/>
      <c r="AVO1" s="89"/>
      <c r="AVP1" s="89"/>
      <c r="AVQ1" s="89"/>
      <c r="AVR1" s="89"/>
      <c r="AVS1" s="89"/>
      <c r="AVT1" s="89"/>
      <c r="AVU1" s="89"/>
      <c r="AVV1" s="89"/>
      <c r="AVW1" s="89"/>
      <c r="AVX1" s="89"/>
      <c r="AVY1" s="89"/>
      <c r="AVZ1" s="89"/>
      <c r="AWA1" s="89"/>
      <c r="AWB1" s="89"/>
      <c r="AWC1" s="89"/>
      <c r="AWD1" s="89"/>
      <c r="AWE1" s="89"/>
      <c r="AWF1" s="89"/>
      <c r="AWG1" s="89"/>
      <c r="AWH1" s="89"/>
      <c r="AWI1" s="89"/>
      <c r="AWJ1" s="89"/>
      <c r="AWK1" s="89"/>
      <c r="AWL1" s="89"/>
      <c r="AWM1" s="89"/>
      <c r="AWN1" s="89"/>
      <c r="AWO1" s="89"/>
      <c r="AWP1" s="89"/>
      <c r="AWQ1" s="89"/>
      <c r="AWR1" s="89"/>
      <c r="AWS1" s="89"/>
      <c r="AWT1" s="89"/>
      <c r="AWU1" s="89"/>
      <c r="AWV1" s="89"/>
      <c r="AWW1" s="89"/>
      <c r="AWX1" s="89"/>
      <c r="AWY1" s="89"/>
      <c r="AWZ1" s="89"/>
      <c r="AXA1" s="89"/>
      <c r="AXB1" s="89"/>
      <c r="AXC1" s="89"/>
      <c r="AXD1" s="89"/>
      <c r="AXE1" s="89"/>
      <c r="AXF1" s="89"/>
      <c r="AXG1" s="89"/>
      <c r="AXH1" s="89"/>
      <c r="AXI1" s="89"/>
      <c r="AXJ1" s="89"/>
      <c r="AXK1" s="89"/>
      <c r="AXL1" s="89"/>
      <c r="AXM1" s="89"/>
      <c r="AXN1" s="89"/>
      <c r="AXO1" s="89"/>
      <c r="AXP1" s="89"/>
      <c r="AXQ1" s="89"/>
      <c r="AXR1" s="89"/>
      <c r="AXS1" s="89"/>
      <c r="AXT1" s="89"/>
      <c r="AXU1" s="89"/>
      <c r="AXV1" s="89"/>
      <c r="AXW1" s="89"/>
      <c r="AXX1" s="89"/>
      <c r="AXY1" s="89"/>
      <c r="AXZ1" s="89"/>
      <c r="AYA1" s="89"/>
      <c r="AYB1" s="89"/>
      <c r="AYC1" s="89"/>
      <c r="AYD1" s="89"/>
      <c r="AYE1" s="89"/>
      <c r="AYF1" s="89"/>
      <c r="AYG1" s="89"/>
      <c r="AYH1" s="89"/>
      <c r="AYI1" s="89"/>
      <c r="AYJ1" s="89"/>
      <c r="AYK1" s="89"/>
      <c r="AYL1" s="89"/>
      <c r="AYM1" s="89"/>
      <c r="AYN1" s="89"/>
      <c r="AYO1" s="89"/>
      <c r="AYP1" s="89"/>
      <c r="AYQ1" s="89"/>
      <c r="AYR1" s="89"/>
      <c r="AYS1" s="89"/>
      <c r="AYT1" s="89"/>
      <c r="AYU1" s="89"/>
      <c r="AYV1" s="89"/>
      <c r="AYW1" s="89"/>
      <c r="AYX1" s="89"/>
      <c r="AYY1" s="89"/>
      <c r="AYZ1" s="89"/>
      <c r="AZA1" s="89"/>
      <c r="AZB1" s="89"/>
      <c r="AZC1" s="89"/>
      <c r="AZD1" s="89"/>
      <c r="AZE1" s="89"/>
      <c r="AZF1" s="89"/>
      <c r="AZG1" s="89"/>
      <c r="AZH1" s="89"/>
      <c r="AZI1" s="89"/>
      <c r="AZJ1" s="89"/>
      <c r="AZK1" s="89"/>
      <c r="AZL1" s="89"/>
      <c r="AZM1" s="89"/>
      <c r="AZN1" s="89"/>
      <c r="AZO1" s="89"/>
      <c r="AZP1" s="89"/>
      <c r="AZQ1" s="89"/>
      <c r="AZR1" s="89"/>
      <c r="AZS1" s="89"/>
      <c r="AZT1" s="89"/>
      <c r="AZU1" s="89"/>
      <c r="AZV1" s="89"/>
      <c r="AZW1" s="89"/>
      <c r="AZX1" s="89"/>
      <c r="AZY1" s="89"/>
      <c r="AZZ1" s="89"/>
      <c r="BAA1" s="89"/>
      <c r="BAB1" s="89"/>
      <c r="BAC1" s="89"/>
      <c r="BAD1" s="89"/>
      <c r="BAE1" s="89"/>
      <c r="BAF1" s="89"/>
      <c r="BAG1" s="89"/>
      <c r="BAH1" s="89"/>
      <c r="BAI1" s="89"/>
      <c r="BAJ1" s="89"/>
      <c r="BAK1" s="89"/>
      <c r="BAL1" s="89"/>
      <c r="BAM1" s="89"/>
      <c r="BAN1" s="89"/>
      <c r="BAO1" s="89"/>
      <c r="BAP1" s="89"/>
      <c r="BAQ1" s="89"/>
      <c r="BAR1" s="89"/>
      <c r="BAS1" s="89"/>
      <c r="BAT1" s="89"/>
      <c r="BAU1" s="89"/>
      <c r="BAV1" s="89"/>
      <c r="BAW1" s="89"/>
      <c r="BAX1" s="89"/>
      <c r="BAY1" s="89"/>
      <c r="BAZ1" s="89"/>
      <c r="BBA1" s="89"/>
      <c r="BBB1" s="89"/>
      <c r="BBC1" s="89"/>
      <c r="BBD1" s="89"/>
      <c r="BBE1" s="89"/>
      <c r="BBF1" s="89"/>
      <c r="BBG1" s="89"/>
      <c r="BBH1" s="89"/>
      <c r="BBI1" s="89"/>
      <c r="BBJ1" s="89"/>
      <c r="BBK1" s="89"/>
      <c r="BBL1" s="89"/>
      <c r="BBM1" s="89"/>
      <c r="BBN1" s="89"/>
      <c r="BBO1" s="89"/>
      <c r="BBP1" s="89"/>
      <c r="BBQ1" s="89"/>
      <c r="BBR1" s="89"/>
      <c r="BBS1" s="89"/>
      <c r="BBT1" s="89"/>
      <c r="BBU1" s="89"/>
      <c r="BBV1" s="89"/>
      <c r="BBW1" s="89"/>
      <c r="BBX1" s="89"/>
      <c r="BBY1" s="89"/>
      <c r="BBZ1" s="89"/>
      <c r="BCA1" s="89"/>
      <c r="BCB1" s="89"/>
      <c r="BCC1" s="89"/>
      <c r="BCD1" s="89"/>
      <c r="BCE1" s="89"/>
      <c r="BCF1" s="89"/>
      <c r="BCG1" s="89"/>
      <c r="BCH1" s="89"/>
      <c r="BCI1" s="89"/>
      <c r="BCJ1" s="89"/>
      <c r="BCK1" s="89"/>
      <c r="BCL1" s="89"/>
      <c r="BCM1" s="89"/>
      <c r="BCN1" s="89"/>
      <c r="BCO1" s="89"/>
      <c r="BCP1" s="89"/>
      <c r="BCQ1" s="89"/>
      <c r="BCR1" s="89"/>
      <c r="BCS1" s="89"/>
      <c r="BCT1" s="89"/>
      <c r="BCU1" s="89"/>
      <c r="BCV1" s="89"/>
      <c r="BCW1" s="89"/>
      <c r="BCX1" s="89"/>
      <c r="BCY1" s="89"/>
      <c r="BCZ1" s="89"/>
      <c r="BDA1" s="89"/>
      <c r="BDB1" s="89"/>
      <c r="BDC1" s="89"/>
      <c r="BDD1" s="89"/>
      <c r="BDE1" s="89"/>
      <c r="BDF1" s="89"/>
      <c r="BDG1" s="89"/>
      <c r="BDH1" s="89"/>
      <c r="BDI1" s="89"/>
      <c r="BDJ1" s="89"/>
      <c r="BDK1" s="89"/>
      <c r="BDL1" s="89"/>
      <c r="BDM1" s="89"/>
      <c r="BDN1" s="89"/>
      <c r="BDO1" s="89"/>
      <c r="BDP1" s="89"/>
      <c r="BDQ1" s="89"/>
      <c r="BDR1" s="89"/>
      <c r="BDS1" s="89"/>
      <c r="BDT1" s="89"/>
      <c r="BDU1" s="89"/>
      <c r="BDV1" s="89"/>
      <c r="BDW1" s="89"/>
      <c r="BDX1" s="89"/>
      <c r="BDY1" s="89"/>
      <c r="BDZ1" s="89"/>
      <c r="BEA1" s="89"/>
      <c r="BEB1" s="89"/>
      <c r="BEC1" s="89"/>
      <c r="BED1" s="89"/>
      <c r="BEE1" s="89"/>
      <c r="BEF1" s="89"/>
      <c r="BEG1" s="89"/>
      <c r="BEH1" s="89"/>
      <c r="BEI1" s="89"/>
      <c r="BEJ1" s="89"/>
      <c r="BEK1" s="89"/>
      <c r="BEL1" s="89"/>
      <c r="BEM1" s="89"/>
      <c r="BEN1" s="89"/>
      <c r="BEO1" s="89"/>
      <c r="BEP1" s="89"/>
      <c r="BEQ1" s="89"/>
      <c r="BER1" s="89"/>
      <c r="BES1" s="89"/>
      <c r="BET1" s="89"/>
      <c r="BEU1" s="89"/>
      <c r="BEV1" s="89"/>
      <c r="BEW1" s="89"/>
      <c r="BEX1" s="89"/>
      <c r="BEY1" s="89"/>
      <c r="BEZ1" s="89"/>
      <c r="BFA1" s="89"/>
      <c r="BFB1" s="89"/>
      <c r="BFC1" s="89"/>
      <c r="BFD1" s="89"/>
      <c r="BFE1" s="89"/>
      <c r="BFF1" s="89"/>
      <c r="BFG1" s="89"/>
      <c r="BFH1" s="89"/>
      <c r="BFI1" s="89"/>
      <c r="BFJ1" s="89"/>
      <c r="BFK1" s="89"/>
      <c r="BFL1" s="89"/>
      <c r="BFM1" s="89"/>
      <c r="BFN1" s="89"/>
      <c r="BFO1" s="89"/>
      <c r="BFP1" s="89"/>
      <c r="BFQ1" s="89"/>
      <c r="BFR1" s="89"/>
      <c r="BFS1" s="89"/>
      <c r="BFT1" s="89"/>
      <c r="BFU1" s="89"/>
      <c r="BFV1" s="89"/>
      <c r="BFW1" s="89"/>
      <c r="BFX1" s="89"/>
      <c r="BFY1" s="89"/>
      <c r="BFZ1" s="89"/>
      <c r="BGA1" s="89"/>
      <c r="BGB1" s="89"/>
      <c r="BGC1" s="89"/>
      <c r="BGD1" s="89"/>
      <c r="BGE1" s="89"/>
      <c r="BGF1" s="89"/>
      <c r="BGG1" s="89"/>
      <c r="BGH1" s="89"/>
      <c r="BGI1" s="89"/>
      <c r="BGJ1" s="89"/>
      <c r="BGK1" s="89"/>
      <c r="BGL1" s="89"/>
      <c r="BGM1" s="89"/>
      <c r="BGN1" s="89"/>
      <c r="BGO1" s="89"/>
      <c r="BGP1" s="89"/>
      <c r="BGQ1" s="89"/>
      <c r="BGR1" s="89"/>
      <c r="BGS1" s="89"/>
      <c r="BGT1" s="89"/>
      <c r="BGU1" s="89"/>
      <c r="BGV1" s="89"/>
      <c r="BGW1" s="89"/>
      <c r="BGX1" s="89"/>
      <c r="BGY1" s="89"/>
      <c r="BGZ1" s="89"/>
      <c r="BHA1" s="89"/>
      <c r="BHB1" s="89"/>
      <c r="BHC1" s="89"/>
      <c r="BHD1" s="89"/>
      <c r="BHE1" s="89"/>
      <c r="BHF1" s="89"/>
      <c r="BHG1" s="89"/>
      <c r="BHH1" s="89"/>
      <c r="BHI1" s="89"/>
      <c r="BHJ1" s="89"/>
      <c r="BHK1" s="89"/>
      <c r="BHL1" s="89"/>
      <c r="BHM1" s="89"/>
      <c r="BHN1" s="89"/>
      <c r="BHO1" s="89"/>
      <c r="BHP1" s="89"/>
      <c r="BHQ1" s="89"/>
      <c r="BHR1" s="89"/>
      <c r="BHS1" s="89"/>
      <c r="BHT1" s="89"/>
      <c r="BHU1" s="89"/>
      <c r="BHV1" s="89"/>
      <c r="BHW1" s="89"/>
      <c r="BHX1" s="89"/>
      <c r="BHY1" s="89"/>
      <c r="BHZ1" s="89"/>
      <c r="BIA1" s="89"/>
      <c r="BIB1" s="89"/>
      <c r="BIC1" s="89"/>
      <c r="BID1" s="89"/>
      <c r="BIE1" s="89"/>
      <c r="BIF1" s="89"/>
      <c r="BIG1" s="89"/>
      <c r="BIH1" s="89"/>
      <c r="BII1" s="89"/>
      <c r="BIJ1" s="89"/>
      <c r="BIK1" s="89"/>
      <c r="BIL1" s="89"/>
      <c r="BIM1" s="89"/>
      <c r="BIN1" s="89"/>
      <c r="BIO1" s="89"/>
      <c r="BIP1" s="89"/>
      <c r="BIQ1" s="89"/>
      <c r="BIR1" s="89"/>
      <c r="BIS1" s="89"/>
      <c r="BIT1" s="89"/>
      <c r="BIU1" s="89"/>
      <c r="BIV1" s="89"/>
      <c r="BIW1" s="89"/>
    </row>
    <row r="2" spans="1:1609" s="81" customFormat="1" ht="31.5" customHeight="1" thickTop="1" thickBot="1" x14ac:dyDescent="0.4">
      <c r="A2" s="80" t="s">
        <v>0</v>
      </c>
      <c r="B2" s="103"/>
      <c r="C2" s="109" t="s">
        <v>1</v>
      </c>
      <c r="D2" s="109" t="s">
        <v>2</v>
      </c>
      <c r="E2" s="109" t="s">
        <v>21</v>
      </c>
      <c r="F2" s="109" t="s">
        <v>3</v>
      </c>
      <c r="G2" s="109" t="s">
        <v>1</v>
      </c>
      <c r="H2" s="109" t="s">
        <v>2</v>
      </c>
      <c r="I2" s="109" t="s">
        <v>21</v>
      </c>
      <c r="J2" s="109" t="s">
        <v>3</v>
      </c>
      <c r="K2" s="109" t="s">
        <v>1</v>
      </c>
      <c r="L2" s="109" t="s">
        <v>2</v>
      </c>
      <c r="M2" s="109" t="s">
        <v>21</v>
      </c>
      <c r="N2" s="109" t="s">
        <v>3</v>
      </c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  <c r="DC2" s="79"/>
      <c r="DD2" s="79"/>
      <c r="DE2" s="79"/>
      <c r="DF2" s="79"/>
      <c r="DG2" s="79"/>
      <c r="DH2" s="79"/>
      <c r="DI2" s="79"/>
      <c r="DJ2" s="79"/>
      <c r="DK2" s="79"/>
      <c r="DL2" s="79"/>
      <c r="DM2" s="79"/>
      <c r="DN2" s="79"/>
      <c r="DO2" s="79"/>
      <c r="DP2" s="79"/>
      <c r="DQ2" s="79"/>
      <c r="DR2" s="79"/>
      <c r="DS2" s="79"/>
      <c r="DT2" s="79"/>
      <c r="DU2" s="79"/>
      <c r="DV2" s="79"/>
      <c r="DW2" s="79"/>
      <c r="DX2" s="79"/>
      <c r="DY2" s="79"/>
      <c r="DZ2" s="79"/>
      <c r="EA2" s="79"/>
      <c r="EB2" s="79"/>
      <c r="EC2" s="79"/>
      <c r="ED2" s="79"/>
      <c r="EE2" s="79"/>
      <c r="EF2" s="79"/>
      <c r="EG2" s="79"/>
      <c r="EH2" s="79"/>
      <c r="EI2" s="79"/>
      <c r="EJ2" s="79"/>
      <c r="EK2" s="79"/>
      <c r="EL2" s="79"/>
      <c r="EM2" s="79"/>
      <c r="EN2" s="79"/>
      <c r="EO2" s="79"/>
      <c r="EP2" s="79"/>
      <c r="EQ2" s="79"/>
      <c r="ER2" s="79"/>
      <c r="ES2" s="79"/>
      <c r="ET2" s="79"/>
      <c r="EU2" s="79"/>
      <c r="EV2" s="79"/>
      <c r="EW2" s="79"/>
      <c r="EX2" s="79"/>
      <c r="EY2" s="79"/>
      <c r="EZ2" s="79"/>
      <c r="FA2" s="79"/>
      <c r="FB2" s="79"/>
      <c r="FC2" s="79"/>
      <c r="FD2" s="79"/>
      <c r="FE2" s="79"/>
      <c r="FF2" s="79"/>
      <c r="FG2" s="79"/>
      <c r="FH2" s="79"/>
      <c r="FI2" s="79"/>
      <c r="FJ2" s="79"/>
      <c r="FK2" s="79"/>
      <c r="FL2" s="79"/>
      <c r="FM2" s="79"/>
      <c r="FN2" s="79"/>
      <c r="FO2" s="79"/>
      <c r="FP2" s="79"/>
      <c r="FQ2" s="79"/>
      <c r="FR2" s="79"/>
      <c r="FS2" s="79"/>
      <c r="FT2" s="79"/>
      <c r="FU2" s="79"/>
      <c r="FV2" s="79"/>
      <c r="FW2" s="79"/>
      <c r="FX2" s="79"/>
      <c r="FY2" s="79"/>
      <c r="FZ2" s="79"/>
      <c r="GA2" s="79"/>
      <c r="GB2" s="79"/>
      <c r="GC2" s="79"/>
      <c r="GD2" s="79"/>
      <c r="GE2" s="79"/>
      <c r="GF2" s="79"/>
      <c r="GG2" s="79"/>
      <c r="GH2" s="79"/>
      <c r="GI2" s="79"/>
      <c r="GJ2" s="79"/>
      <c r="GK2" s="79"/>
      <c r="GL2" s="79"/>
      <c r="GM2" s="79"/>
      <c r="GN2" s="79"/>
      <c r="GO2" s="79"/>
      <c r="GP2" s="79"/>
      <c r="GQ2" s="79"/>
      <c r="GR2" s="79"/>
      <c r="GS2" s="79"/>
      <c r="GT2" s="79"/>
      <c r="GU2" s="79"/>
      <c r="GV2" s="79"/>
      <c r="GW2" s="79"/>
      <c r="GX2" s="79"/>
      <c r="GY2" s="79"/>
      <c r="GZ2" s="79"/>
      <c r="HA2" s="79"/>
      <c r="HB2" s="79"/>
      <c r="HC2" s="79"/>
      <c r="HD2" s="79"/>
      <c r="HE2" s="79"/>
      <c r="HF2" s="79"/>
      <c r="HG2" s="79"/>
      <c r="HH2" s="79"/>
      <c r="HI2" s="79"/>
      <c r="HJ2" s="79"/>
      <c r="HK2" s="79"/>
      <c r="HL2" s="79"/>
      <c r="HM2" s="79"/>
      <c r="HN2" s="79"/>
      <c r="HO2" s="79"/>
      <c r="HP2" s="79"/>
      <c r="HQ2" s="79"/>
      <c r="HR2" s="79"/>
      <c r="HS2" s="79"/>
      <c r="HT2" s="79"/>
      <c r="HU2" s="79"/>
      <c r="HV2" s="79"/>
      <c r="HW2" s="79"/>
      <c r="HX2" s="79"/>
      <c r="HY2" s="79"/>
      <c r="HZ2" s="79"/>
      <c r="IA2" s="79"/>
      <c r="IB2" s="79"/>
      <c r="IC2" s="79"/>
      <c r="ID2" s="79"/>
      <c r="IE2" s="79"/>
      <c r="IF2" s="79"/>
      <c r="IG2" s="79"/>
      <c r="IH2" s="79"/>
      <c r="II2" s="79"/>
      <c r="IJ2" s="79"/>
      <c r="IK2" s="79"/>
      <c r="IL2" s="79"/>
      <c r="IM2" s="79"/>
      <c r="IN2" s="79"/>
      <c r="IO2" s="79"/>
      <c r="IP2" s="79"/>
      <c r="IQ2" s="79"/>
      <c r="IR2" s="79"/>
      <c r="IS2" s="79"/>
      <c r="IT2" s="79"/>
      <c r="IU2" s="79"/>
      <c r="IV2" s="79"/>
      <c r="IW2" s="79"/>
      <c r="IX2" s="79"/>
      <c r="IY2" s="79"/>
      <c r="IZ2" s="79"/>
      <c r="JA2" s="79"/>
      <c r="JB2" s="79"/>
      <c r="JC2" s="79"/>
      <c r="JD2" s="79"/>
      <c r="JE2" s="79"/>
      <c r="JF2" s="79"/>
      <c r="JG2" s="79"/>
      <c r="JH2" s="79"/>
      <c r="JI2" s="79"/>
      <c r="JJ2" s="79"/>
      <c r="JK2" s="79"/>
      <c r="JL2" s="79"/>
      <c r="JM2" s="79"/>
      <c r="JN2" s="79"/>
      <c r="JO2" s="79"/>
      <c r="JP2" s="79"/>
      <c r="JQ2" s="79"/>
      <c r="JR2" s="79"/>
      <c r="JS2" s="79"/>
      <c r="JT2" s="79"/>
      <c r="JU2" s="79"/>
      <c r="JV2" s="79"/>
      <c r="JW2" s="79"/>
      <c r="JX2" s="79"/>
      <c r="JY2" s="79"/>
      <c r="JZ2" s="79"/>
      <c r="KA2" s="79"/>
      <c r="KB2" s="79"/>
      <c r="KC2" s="79"/>
      <c r="KD2" s="79"/>
      <c r="KE2" s="79"/>
      <c r="KF2" s="79"/>
      <c r="KG2" s="79"/>
      <c r="KH2" s="79"/>
      <c r="KI2" s="79"/>
      <c r="KJ2" s="79"/>
      <c r="KK2" s="79"/>
      <c r="KL2" s="79"/>
      <c r="KM2" s="79"/>
      <c r="KN2" s="79"/>
      <c r="KO2" s="79"/>
      <c r="KP2" s="79"/>
      <c r="KQ2" s="79"/>
      <c r="KR2" s="79"/>
      <c r="KS2" s="79"/>
      <c r="KT2" s="79"/>
      <c r="KU2" s="79"/>
      <c r="KV2" s="79"/>
      <c r="KW2" s="79"/>
      <c r="KX2" s="79"/>
      <c r="KY2" s="79"/>
      <c r="KZ2" s="79"/>
      <c r="LA2" s="79"/>
      <c r="LB2" s="79"/>
      <c r="LC2" s="79"/>
      <c r="LD2" s="79"/>
      <c r="LE2" s="79"/>
      <c r="LF2" s="79"/>
      <c r="LG2" s="79"/>
      <c r="LH2" s="79"/>
      <c r="LI2" s="79"/>
      <c r="LJ2" s="79"/>
      <c r="LK2" s="79"/>
      <c r="LL2" s="79"/>
      <c r="LM2" s="79"/>
      <c r="LN2" s="79"/>
      <c r="LO2" s="79"/>
      <c r="LP2" s="79"/>
      <c r="LQ2" s="79"/>
      <c r="LR2" s="79"/>
      <c r="LS2" s="79"/>
      <c r="LT2" s="79"/>
      <c r="LU2" s="79"/>
      <c r="LV2" s="79"/>
      <c r="LW2" s="79"/>
      <c r="LX2" s="79"/>
      <c r="LY2" s="79"/>
      <c r="LZ2" s="79"/>
      <c r="MA2" s="79"/>
      <c r="MB2" s="79"/>
      <c r="MC2" s="79"/>
      <c r="MD2" s="79"/>
      <c r="ME2" s="79"/>
      <c r="MF2" s="79"/>
      <c r="MG2" s="79"/>
      <c r="MH2" s="79"/>
      <c r="MI2" s="79"/>
      <c r="MJ2" s="79"/>
      <c r="MK2" s="79"/>
      <c r="ML2" s="79"/>
      <c r="MM2" s="79"/>
      <c r="MN2" s="79"/>
      <c r="MO2" s="79"/>
      <c r="MP2" s="79"/>
      <c r="MQ2" s="79"/>
      <c r="MR2" s="79"/>
      <c r="MS2" s="79"/>
      <c r="MT2" s="79"/>
      <c r="MU2" s="79"/>
      <c r="MV2" s="79"/>
      <c r="MW2" s="79"/>
      <c r="MX2" s="79"/>
      <c r="MY2" s="79"/>
      <c r="MZ2" s="79"/>
      <c r="NA2" s="79"/>
      <c r="NB2" s="79"/>
      <c r="NC2" s="79"/>
      <c r="ND2" s="79"/>
      <c r="NE2" s="79"/>
      <c r="NF2" s="79"/>
      <c r="NG2" s="79"/>
      <c r="NH2" s="79"/>
      <c r="NI2" s="79"/>
      <c r="NJ2" s="79"/>
      <c r="NK2" s="79"/>
      <c r="NL2" s="79"/>
      <c r="NM2" s="79"/>
      <c r="NN2" s="79"/>
      <c r="NO2" s="79"/>
      <c r="NP2" s="79"/>
      <c r="NQ2" s="79"/>
      <c r="NR2" s="79"/>
      <c r="NS2" s="79"/>
      <c r="NT2" s="79"/>
      <c r="NU2" s="79"/>
      <c r="NV2" s="79"/>
      <c r="NW2" s="79"/>
      <c r="NX2" s="79"/>
      <c r="NY2" s="79"/>
      <c r="NZ2" s="79"/>
      <c r="OA2" s="79"/>
      <c r="OB2" s="79"/>
      <c r="OC2" s="79"/>
      <c r="OD2" s="79"/>
      <c r="OE2" s="79"/>
      <c r="OF2" s="79"/>
      <c r="OG2" s="79"/>
      <c r="OH2" s="79"/>
      <c r="OI2" s="79"/>
      <c r="OJ2" s="79"/>
      <c r="OK2" s="79"/>
      <c r="OL2" s="79"/>
      <c r="OM2" s="79"/>
      <c r="ON2" s="79"/>
      <c r="OO2" s="79"/>
      <c r="OP2" s="79"/>
      <c r="OQ2" s="79"/>
      <c r="OR2" s="79"/>
      <c r="OS2" s="79"/>
      <c r="OT2" s="79"/>
      <c r="OU2" s="79"/>
      <c r="OV2" s="79"/>
      <c r="OW2" s="79"/>
      <c r="OX2" s="79"/>
      <c r="OY2" s="79"/>
      <c r="OZ2" s="79"/>
      <c r="PA2" s="79"/>
      <c r="PB2" s="79"/>
      <c r="PC2" s="79"/>
      <c r="PD2" s="79"/>
      <c r="PE2" s="79"/>
      <c r="PF2" s="79"/>
      <c r="PG2" s="79"/>
      <c r="PH2" s="79"/>
      <c r="PI2" s="79"/>
      <c r="PJ2" s="79"/>
      <c r="PK2" s="79"/>
      <c r="PL2" s="79"/>
      <c r="PM2" s="79"/>
      <c r="PN2" s="79"/>
      <c r="PO2" s="79"/>
      <c r="PP2" s="79"/>
      <c r="PQ2" s="79"/>
      <c r="PR2" s="79"/>
      <c r="PS2" s="79"/>
      <c r="PT2" s="79"/>
      <c r="PU2" s="79"/>
      <c r="PV2" s="79"/>
      <c r="PW2" s="79"/>
      <c r="PX2" s="79"/>
      <c r="PY2" s="79"/>
      <c r="PZ2" s="79"/>
      <c r="QA2" s="79"/>
      <c r="QB2" s="79"/>
      <c r="QC2" s="79"/>
      <c r="QD2" s="79"/>
      <c r="QE2" s="79"/>
      <c r="QF2" s="79"/>
      <c r="QG2" s="79"/>
      <c r="QH2" s="79"/>
      <c r="QI2" s="79"/>
      <c r="QJ2" s="79"/>
      <c r="QK2" s="79"/>
      <c r="QL2" s="79"/>
      <c r="QM2" s="79"/>
      <c r="QN2" s="79"/>
      <c r="QO2" s="79"/>
      <c r="QP2" s="79"/>
      <c r="QQ2" s="79"/>
      <c r="QR2" s="79"/>
      <c r="QS2" s="79"/>
      <c r="QT2" s="79"/>
      <c r="QU2" s="79"/>
      <c r="QV2" s="79"/>
      <c r="QW2" s="79"/>
      <c r="QX2" s="79"/>
      <c r="QY2" s="79"/>
      <c r="QZ2" s="79"/>
      <c r="RA2" s="79"/>
      <c r="RB2" s="79"/>
      <c r="RC2" s="79"/>
      <c r="RD2" s="79"/>
      <c r="RE2" s="79"/>
      <c r="RF2" s="79"/>
      <c r="RG2" s="79"/>
      <c r="RH2" s="79"/>
      <c r="RI2" s="79"/>
      <c r="RJ2" s="79"/>
      <c r="RK2" s="79"/>
      <c r="RL2" s="79"/>
      <c r="RM2" s="79"/>
      <c r="RN2" s="79"/>
      <c r="RO2" s="79"/>
      <c r="RP2" s="79"/>
      <c r="RQ2" s="79"/>
      <c r="RR2" s="79"/>
      <c r="RS2" s="79"/>
      <c r="RT2" s="79"/>
      <c r="RU2" s="79"/>
      <c r="RV2" s="79"/>
      <c r="RW2" s="79"/>
      <c r="RX2" s="79"/>
      <c r="RY2" s="79"/>
      <c r="RZ2" s="79"/>
      <c r="SA2" s="79"/>
      <c r="SB2" s="79"/>
      <c r="SC2" s="79"/>
      <c r="SD2" s="79"/>
      <c r="SE2" s="79"/>
      <c r="SF2" s="79"/>
      <c r="SG2" s="79"/>
      <c r="SH2" s="79"/>
      <c r="SI2" s="79"/>
      <c r="SJ2" s="79"/>
      <c r="SK2" s="79"/>
      <c r="SL2" s="79"/>
      <c r="SM2" s="79"/>
      <c r="SN2" s="79"/>
      <c r="SO2" s="79"/>
      <c r="SP2" s="79"/>
      <c r="SQ2" s="79"/>
      <c r="SR2" s="79"/>
      <c r="SS2" s="79"/>
      <c r="ST2" s="79"/>
      <c r="SU2" s="79"/>
      <c r="SV2" s="79"/>
      <c r="SW2" s="79"/>
      <c r="SX2" s="79"/>
      <c r="SY2" s="79"/>
      <c r="SZ2" s="79"/>
      <c r="TA2" s="79"/>
      <c r="TB2" s="79"/>
      <c r="TC2" s="79"/>
      <c r="TD2" s="79"/>
      <c r="TE2" s="79"/>
      <c r="TF2" s="79"/>
      <c r="TG2" s="79"/>
      <c r="TH2" s="79"/>
      <c r="TI2" s="79"/>
      <c r="TJ2" s="79"/>
      <c r="TK2" s="79"/>
      <c r="TL2" s="79"/>
      <c r="TM2" s="79"/>
      <c r="TN2" s="79"/>
      <c r="TO2" s="79"/>
      <c r="TP2" s="79"/>
      <c r="TQ2" s="79"/>
      <c r="TR2" s="79"/>
      <c r="TS2" s="79"/>
      <c r="TT2" s="79"/>
      <c r="TU2" s="79"/>
      <c r="TV2" s="79"/>
      <c r="TW2" s="79"/>
      <c r="TX2" s="79"/>
      <c r="TY2" s="79"/>
      <c r="TZ2" s="79"/>
      <c r="UA2" s="79"/>
      <c r="UB2" s="79"/>
      <c r="UC2" s="79"/>
      <c r="UD2" s="79"/>
      <c r="UE2" s="79"/>
      <c r="UF2" s="79"/>
      <c r="UG2" s="79"/>
      <c r="UH2" s="79"/>
      <c r="UI2" s="79"/>
      <c r="UJ2" s="79"/>
      <c r="UK2" s="79"/>
      <c r="UL2" s="79"/>
      <c r="UM2" s="79"/>
      <c r="UN2" s="79"/>
      <c r="UO2" s="79"/>
      <c r="UP2" s="79"/>
      <c r="UQ2" s="79"/>
      <c r="UR2" s="79"/>
      <c r="US2" s="79"/>
      <c r="UT2" s="79"/>
      <c r="UU2" s="79"/>
      <c r="UV2" s="79"/>
      <c r="UW2" s="79"/>
      <c r="UX2" s="79"/>
      <c r="UY2" s="79"/>
      <c r="UZ2" s="79"/>
      <c r="VA2" s="79"/>
      <c r="VB2" s="79"/>
      <c r="VC2" s="79"/>
      <c r="VD2" s="79"/>
      <c r="VE2" s="79"/>
      <c r="VF2" s="79"/>
      <c r="VG2" s="79"/>
      <c r="VH2" s="79"/>
      <c r="VI2" s="79"/>
      <c r="VJ2" s="79"/>
      <c r="VK2" s="79"/>
      <c r="VL2" s="79"/>
      <c r="VM2" s="79"/>
      <c r="VN2" s="79"/>
      <c r="VO2" s="79"/>
      <c r="VP2" s="79"/>
      <c r="VQ2" s="79"/>
      <c r="VR2" s="79"/>
      <c r="VS2" s="79"/>
      <c r="VT2" s="79"/>
      <c r="VU2" s="79"/>
      <c r="VV2" s="79"/>
      <c r="VW2" s="79"/>
      <c r="VX2" s="79"/>
      <c r="VY2" s="79"/>
      <c r="VZ2" s="79"/>
      <c r="WA2" s="79"/>
      <c r="WB2" s="79"/>
      <c r="WC2" s="79"/>
      <c r="WD2" s="79"/>
      <c r="WE2" s="79"/>
      <c r="WF2" s="79"/>
      <c r="WG2" s="79"/>
      <c r="WH2" s="79"/>
      <c r="WI2" s="79"/>
      <c r="WJ2" s="79"/>
      <c r="WK2" s="79"/>
      <c r="WL2" s="79"/>
      <c r="WM2" s="79"/>
      <c r="WN2" s="79"/>
      <c r="WO2" s="79"/>
      <c r="WP2" s="79"/>
      <c r="WQ2" s="79"/>
      <c r="WR2" s="79"/>
      <c r="WS2" s="79"/>
      <c r="WT2" s="79"/>
      <c r="WU2" s="79"/>
      <c r="WV2" s="79"/>
      <c r="WW2" s="79"/>
      <c r="WX2" s="79"/>
      <c r="WY2" s="79"/>
      <c r="WZ2" s="79"/>
      <c r="XA2" s="79"/>
      <c r="XB2" s="79"/>
      <c r="XC2" s="79"/>
      <c r="XD2" s="79"/>
      <c r="XE2" s="79"/>
      <c r="XF2" s="79"/>
      <c r="XG2" s="79"/>
      <c r="XH2" s="79"/>
      <c r="XI2" s="79"/>
      <c r="XJ2" s="79"/>
      <c r="XK2" s="79"/>
      <c r="XL2" s="79"/>
      <c r="XM2" s="79"/>
      <c r="XN2" s="79"/>
      <c r="XO2" s="79"/>
      <c r="XP2" s="79"/>
      <c r="XQ2" s="79"/>
      <c r="XR2" s="79"/>
      <c r="XS2" s="79"/>
      <c r="XT2" s="79"/>
      <c r="XU2" s="79"/>
      <c r="XV2" s="79"/>
      <c r="XW2" s="79"/>
      <c r="XX2" s="79"/>
      <c r="XY2" s="79"/>
      <c r="XZ2" s="79"/>
      <c r="YA2" s="79"/>
      <c r="YB2" s="79"/>
      <c r="YC2" s="79"/>
      <c r="YD2" s="79"/>
      <c r="YE2" s="79"/>
      <c r="YF2" s="79"/>
      <c r="YG2" s="79"/>
      <c r="YH2" s="79"/>
      <c r="YI2" s="79"/>
      <c r="YJ2" s="79"/>
      <c r="YK2" s="79"/>
      <c r="YL2" s="79"/>
      <c r="YM2" s="79"/>
      <c r="YN2" s="79"/>
      <c r="YO2" s="79"/>
      <c r="YP2" s="79"/>
      <c r="YQ2" s="79"/>
      <c r="YR2" s="79"/>
      <c r="YS2" s="79"/>
      <c r="YT2" s="79"/>
      <c r="YU2" s="79"/>
      <c r="YV2" s="79"/>
      <c r="YW2" s="79"/>
      <c r="YX2" s="79"/>
      <c r="YY2" s="79"/>
      <c r="YZ2" s="79"/>
      <c r="ZA2" s="79"/>
      <c r="ZB2" s="79"/>
      <c r="ZC2" s="79"/>
      <c r="ZD2" s="79"/>
      <c r="ZE2" s="79"/>
      <c r="ZF2" s="79"/>
      <c r="ZG2" s="79"/>
      <c r="ZH2" s="79"/>
      <c r="ZI2" s="79"/>
      <c r="ZJ2" s="79"/>
      <c r="ZK2" s="79"/>
      <c r="ZL2" s="79"/>
      <c r="ZM2" s="79"/>
      <c r="ZN2" s="79"/>
      <c r="ZO2" s="79"/>
      <c r="ZP2" s="79"/>
      <c r="ZQ2" s="79"/>
      <c r="ZR2" s="79"/>
      <c r="ZS2" s="79"/>
      <c r="ZT2" s="79"/>
      <c r="ZU2" s="79"/>
      <c r="ZV2" s="79"/>
      <c r="ZW2" s="79"/>
      <c r="ZX2" s="79"/>
      <c r="ZY2" s="79"/>
      <c r="ZZ2" s="79"/>
      <c r="AAA2" s="79"/>
      <c r="AAB2" s="79"/>
      <c r="AAC2" s="79"/>
      <c r="AAD2" s="79"/>
      <c r="AAE2" s="79"/>
      <c r="AAF2" s="79"/>
      <c r="AAG2" s="79"/>
      <c r="AAH2" s="79"/>
      <c r="AAI2" s="79"/>
      <c r="AAJ2" s="79"/>
      <c r="AAK2" s="79"/>
      <c r="AAL2" s="79"/>
      <c r="AAM2" s="79"/>
      <c r="AAN2" s="79"/>
      <c r="AAO2" s="79"/>
      <c r="AAP2" s="79"/>
      <c r="AAQ2" s="79"/>
      <c r="AAR2" s="79"/>
      <c r="AAS2" s="79"/>
      <c r="AAT2" s="79"/>
      <c r="AAU2" s="79"/>
      <c r="AAV2" s="79"/>
      <c r="AAW2" s="79"/>
      <c r="AAX2" s="79"/>
      <c r="AAY2" s="79"/>
      <c r="AAZ2" s="79"/>
      <c r="ABA2" s="79"/>
      <c r="ABB2" s="79"/>
      <c r="ABC2" s="79"/>
      <c r="ABD2" s="79"/>
      <c r="ABE2" s="79"/>
      <c r="ABF2" s="79"/>
      <c r="ABG2" s="79"/>
      <c r="ABH2" s="79"/>
      <c r="ABI2" s="79"/>
      <c r="ABJ2" s="79"/>
      <c r="ABK2" s="79"/>
      <c r="ABL2" s="79"/>
      <c r="ABM2" s="79"/>
      <c r="ABN2" s="79"/>
      <c r="ABO2" s="79"/>
      <c r="ABP2" s="79"/>
      <c r="ABQ2" s="79"/>
      <c r="ABR2" s="79"/>
      <c r="ABS2" s="79"/>
      <c r="ABT2" s="79"/>
      <c r="ABU2" s="79"/>
      <c r="ABV2" s="79"/>
      <c r="ABW2" s="79"/>
      <c r="ABX2" s="79"/>
      <c r="ABY2" s="79"/>
      <c r="ABZ2" s="79"/>
      <c r="ACA2" s="79"/>
      <c r="ACB2" s="79"/>
      <c r="ACC2" s="79"/>
      <c r="ACD2" s="79"/>
      <c r="ACE2" s="79"/>
      <c r="ACF2" s="79"/>
      <c r="ACG2" s="79"/>
      <c r="ACH2" s="79"/>
      <c r="ACI2" s="79"/>
      <c r="ACJ2" s="79"/>
      <c r="ACK2" s="79"/>
      <c r="ACL2" s="79"/>
      <c r="ACM2" s="79"/>
      <c r="ACN2" s="79"/>
      <c r="ACO2" s="79"/>
      <c r="ACP2" s="79"/>
      <c r="ACQ2" s="79"/>
      <c r="ACR2" s="79"/>
      <c r="ACS2" s="79"/>
      <c r="ACT2" s="79"/>
      <c r="ACU2" s="79"/>
      <c r="ACV2" s="79"/>
      <c r="ACW2" s="79"/>
      <c r="ACX2" s="79"/>
      <c r="ACY2" s="79"/>
      <c r="ACZ2" s="79"/>
      <c r="ADA2" s="79"/>
      <c r="ADB2" s="79"/>
      <c r="ADC2" s="79"/>
      <c r="ADD2" s="79"/>
      <c r="ADE2" s="79"/>
      <c r="ADF2" s="79"/>
      <c r="ADG2" s="79"/>
      <c r="ADH2" s="79"/>
      <c r="ADI2" s="79"/>
      <c r="ADJ2" s="79"/>
      <c r="ADK2" s="79"/>
      <c r="ADL2" s="79"/>
      <c r="ADM2" s="79"/>
      <c r="ADN2" s="79"/>
      <c r="ADO2" s="79"/>
      <c r="ADP2" s="79"/>
      <c r="ADQ2" s="79"/>
      <c r="ADR2" s="79"/>
      <c r="ADS2" s="79"/>
      <c r="ADT2" s="79"/>
      <c r="ADU2" s="79"/>
      <c r="ADV2" s="79"/>
      <c r="ADW2" s="79"/>
      <c r="ADX2" s="79"/>
      <c r="ADY2" s="79"/>
      <c r="ADZ2" s="79"/>
      <c r="AEA2" s="79"/>
      <c r="AEB2" s="79"/>
      <c r="AEC2" s="79"/>
      <c r="AED2" s="79"/>
      <c r="AEE2" s="79"/>
      <c r="AEF2" s="79"/>
      <c r="AEG2" s="79"/>
      <c r="AEH2" s="79"/>
      <c r="AEI2" s="79"/>
      <c r="AEJ2" s="79"/>
      <c r="AEK2" s="79"/>
      <c r="AEL2" s="79"/>
      <c r="AEM2" s="79"/>
      <c r="AEN2" s="79"/>
      <c r="AEO2" s="79"/>
      <c r="AEP2" s="79"/>
      <c r="AEQ2" s="79"/>
      <c r="AER2" s="79"/>
      <c r="AES2" s="79"/>
      <c r="AET2" s="79"/>
      <c r="AEU2" s="79"/>
      <c r="AEV2" s="79"/>
      <c r="AEW2" s="79"/>
      <c r="AEX2" s="79"/>
      <c r="AEY2" s="79"/>
      <c r="AEZ2" s="79"/>
      <c r="AFA2" s="79"/>
      <c r="AFB2" s="79"/>
      <c r="AFC2" s="79"/>
      <c r="AFD2" s="79"/>
      <c r="AFE2" s="79"/>
      <c r="AFF2" s="79"/>
      <c r="AFG2" s="79"/>
      <c r="AFH2" s="79"/>
      <c r="AFI2" s="79"/>
      <c r="AFJ2" s="79"/>
      <c r="AFK2" s="79"/>
      <c r="AFL2" s="79"/>
      <c r="AFM2" s="79"/>
      <c r="AFN2" s="79"/>
      <c r="AFO2" s="79"/>
      <c r="AFP2" s="79"/>
      <c r="AFQ2" s="79"/>
      <c r="AFR2" s="79"/>
      <c r="AFS2" s="79"/>
      <c r="AFT2" s="79"/>
      <c r="AFU2" s="79"/>
      <c r="AFV2" s="79"/>
      <c r="AFW2" s="79"/>
      <c r="AFX2" s="79"/>
      <c r="AFY2" s="79"/>
      <c r="AFZ2" s="79"/>
      <c r="AGA2" s="79"/>
      <c r="AGB2" s="79"/>
      <c r="AGC2" s="79"/>
      <c r="AGD2" s="79"/>
      <c r="AGE2" s="79"/>
      <c r="AGF2" s="79"/>
      <c r="AGG2" s="79"/>
      <c r="AGH2" s="79"/>
      <c r="AGI2" s="79"/>
      <c r="AGJ2" s="79"/>
      <c r="AGK2" s="79"/>
      <c r="AGL2" s="79"/>
      <c r="AGM2" s="79"/>
      <c r="AGN2" s="79"/>
      <c r="AGO2" s="79"/>
      <c r="AGP2" s="79"/>
      <c r="AGQ2" s="79"/>
      <c r="AGR2" s="79"/>
      <c r="AGS2" s="79"/>
      <c r="AGT2" s="79"/>
      <c r="AGU2" s="79"/>
      <c r="AGV2" s="79"/>
      <c r="AGW2" s="79"/>
      <c r="AGX2" s="79"/>
      <c r="AGY2" s="79"/>
      <c r="AGZ2" s="79"/>
      <c r="AHA2" s="79"/>
      <c r="AHB2" s="79"/>
      <c r="AHC2" s="79"/>
      <c r="AHD2" s="79"/>
      <c r="AHE2" s="79"/>
      <c r="AHF2" s="79"/>
      <c r="AHG2" s="79"/>
      <c r="AHH2" s="79"/>
      <c r="AHI2" s="79"/>
      <c r="AHJ2" s="79"/>
      <c r="AHK2" s="79"/>
      <c r="AHL2" s="79"/>
      <c r="AHM2" s="79"/>
      <c r="AHN2" s="79"/>
      <c r="AHO2" s="79"/>
      <c r="AHP2" s="79"/>
      <c r="AHQ2" s="79"/>
      <c r="AHR2" s="79"/>
      <c r="AHS2" s="79"/>
      <c r="AHT2" s="79"/>
      <c r="AHU2" s="79"/>
      <c r="AHV2" s="79"/>
      <c r="AHW2" s="79"/>
      <c r="AHX2" s="79"/>
      <c r="AHY2" s="79"/>
      <c r="AHZ2" s="79"/>
      <c r="AIA2" s="79"/>
      <c r="AIB2" s="79"/>
      <c r="AIC2" s="79"/>
      <c r="AID2" s="79"/>
      <c r="AIE2" s="79"/>
      <c r="AIF2" s="79"/>
      <c r="AIG2" s="79"/>
      <c r="AIH2" s="79"/>
      <c r="AII2" s="79"/>
      <c r="AIJ2" s="79"/>
      <c r="AIK2" s="79"/>
      <c r="AIL2" s="79"/>
      <c r="AIM2" s="79"/>
      <c r="AIN2" s="79"/>
      <c r="AIO2" s="79"/>
      <c r="AIP2" s="79"/>
      <c r="AIQ2" s="79"/>
      <c r="AIR2" s="79"/>
      <c r="AIS2" s="79"/>
      <c r="AIT2" s="79"/>
      <c r="AIU2" s="79"/>
      <c r="AIV2" s="79"/>
      <c r="AIW2" s="79"/>
      <c r="AIX2" s="79"/>
      <c r="AIY2" s="79"/>
      <c r="AIZ2" s="79"/>
      <c r="AJA2" s="79"/>
      <c r="AJB2" s="79"/>
      <c r="AJC2" s="79"/>
      <c r="AJD2" s="79"/>
      <c r="AJE2" s="79"/>
      <c r="AJF2" s="79"/>
      <c r="AJG2" s="79"/>
      <c r="AJH2" s="79"/>
      <c r="AJI2" s="79"/>
      <c r="AJJ2" s="79"/>
      <c r="AJK2" s="79"/>
      <c r="AJL2" s="79"/>
      <c r="AJM2" s="79"/>
      <c r="AJN2" s="79"/>
      <c r="AJO2" s="79"/>
      <c r="AJP2" s="79"/>
      <c r="AJQ2" s="79"/>
      <c r="AJR2" s="79"/>
      <c r="AJS2" s="79"/>
      <c r="AJT2" s="79"/>
      <c r="AJU2" s="79"/>
      <c r="AJV2" s="79"/>
      <c r="AJW2" s="79"/>
      <c r="AJX2" s="79"/>
      <c r="AJY2" s="79"/>
      <c r="AJZ2" s="79"/>
      <c r="AKA2" s="79"/>
      <c r="AKB2" s="79"/>
      <c r="AKC2" s="79"/>
      <c r="AKD2" s="79"/>
      <c r="AKE2" s="79"/>
      <c r="AKF2" s="79"/>
      <c r="AKG2" s="79"/>
      <c r="AKH2" s="79"/>
      <c r="AKI2" s="79"/>
      <c r="AKJ2" s="79"/>
      <c r="AKK2" s="79"/>
      <c r="AKL2" s="79"/>
      <c r="AKM2" s="79"/>
      <c r="AKN2" s="79"/>
      <c r="AKO2" s="79"/>
      <c r="AKP2" s="79"/>
      <c r="AKQ2" s="79"/>
      <c r="AKR2" s="79"/>
      <c r="AKS2" s="79"/>
      <c r="AKT2" s="79"/>
      <c r="AKU2" s="79"/>
      <c r="AKV2" s="79"/>
      <c r="AKW2" s="79"/>
      <c r="AKX2" s="79"/>
      <c r="AKY2" s="79"/>
      <c r="AKZ2" s="79"/>
      <c r="ALA2" s="79"/>
      <c r="ALB2" s="79"/>
      <c r="ALC2" s="79"/>
      <c r="ALD2" s="79"/>
      <c r="ALE2" s="79"/>
      <c r="ALF2" s="79"/>
      <c r="ALG2" s="79"/>
      <c r="ALH2" s="79"/>
      <c r="ALI2" s="79"/>
      <c r="ALJ2" s="79"/>
      <c r="ALK2" s="79"/>
      <c r="ALL2" s="79"/>
      <c r="ALM2" s="79"/>
      <c r="ALN2" s="79"/>
      <c r="ALO2" s="79"/>
      <c r="ALP2" s="79"/>
      <c r="ALQ2" s="79"/>
      <c r="ALR2" s="79"/>
      <c r="ALS2" s="79"/>
      <c r="ALT2" s="79"/>
      <c r="ALU2" s="79"/>
      <c r="ALV2" s="79"/>
      <c r="ALW2" s="79"/>
      <c r="ALX2" s="79"/>
      <c r="ALY2" s="79"/>
      <c r="ALZ2" s="79"/>
      <c r="AMA2" s="79"/>
      <c r="AMB2" s="79"/>
      <c r="AMC2" s="79"/>
      <c r="AMD2" s="79"/>
      <c r="AME2" s="79"/>
      <c r="AMF2" s="79"/>
      <c r="AMG2" s="79"/>
      <c r="AMH2" s="79"/>
      <c r="AMI2" s="79"/>
      <c r="AMJ2" s="79"/>
      <c r="AMK2" s="79"/>
      <c r="AML2" s="79"/>
      <c r="AMM2" s="79"/>
      <c r="AMN2" s="79"/>
      <c r="AMO2" s="79"/>
      <c r="AMP2" s="79"/>
      <c r="AMQ2" s="79"/>
      <c r="AMR2" s="79"/>
      <c r="AMS2" s="79"/>
      <c r="AMT2" s="79"/>
      <c r="AMU2" s="79"/>
      <c r="AMV2" s="79"/>
      <c r="AMW2" s="79"/>
      <c r="AMX2" s="79"/>
      <c r="AMY2" s="79"/>
      <c r="AMZ2" s="79"/>
      <c r="ANA2" s="79"/>
      <c r="ANB2" s="79"/>
      <c r="ANC2" s="79"/>
      <c r="AND2" s="79"/>
      <c r="ANE2" s="79"/>
      <c r="ANF2" s="79"/>
      <c r="ANG2" s="79"/>
      <c r="ANH2" s="79"/>
      <c r="ANI2" s="79"/>
      <c r="ANJ2" s="79"/>
      <c r="ANK2" s="79"/>
      <c r="ANL2" s="79"/>
      <c r="ANM2" s="79"/>
      <c r="ANN2" s="79"/>
      <c r="ANO2" s="79"/>
      <c r="ANP2" s="79"/>
      <c r="ANQ2" s="79"/>
      <c r="ANR2" s="79"/>
      <c r="ANS2" s="79"/>
      <c r="ANT2" s="79"/>
      <c r="ANU2" s="79"/>
      <c r="ANV2" s="79"/>
      <c r="ANW2" s="79"/>
      <c r="ANX2" s="79"/>
      <c r="ANY2" s="79"/>
      <c r="ANZ2" s="79"/>
      <c r="AOA2" s="79"/>
      <c r="AOB2" s="79"/>
      <c r="AOC2" s="79"/>
      <c r="AOD2" s="79"/>
      <c r="AOE2" s="79"/>
      <c r="AOF2" s="79"/>
      <c r="AOG2" s="79"/>
      <c r="AOH2" s="79"/>
      <c r="AOI2" s="79"/>
      <c r="AOJ2" s="79"/>
      <c r="AOK2" s="79"/>
      <c r="AOL2" s="79"/>
      <c r="AOM2" s="79"/>
      <c r="AON2" s="79"/>
      <c r="AOO2" s="79"/>
      <c r="AOP2" s="79"/>
      <c r="AOQ2" s="79"/>
      <c r="AOR2" s="79"/>
      <c r="AOS2" s="79"/>
      <c r="AOT2" s="79"/>
      <c r="AOU2" s="79"/>
      <c r="AOV2" s="79"/>
      <c r="AOW2" s="79"/>
      <c r="AOX2" s="79"/>
      <c r="AOY2" s="79"/>
      <c r="AOZ2" s="79"/>
      <c r="APA2" s="79"/>
      <c r="APB2" s="79"/>
      <c r="APC2" s="79"/>
      <c r="APD2" s="79"/>
      <c r="APE2" s="79"/>
      <c r="APF2" s="79"/>
      <c r="APG2" s="79"/>
      <c r="APH2" s="79"/>
      <c r="API2" s="79"/>
      <c r="APJ2" s="79"/>
      <c r="APK2" s="79"/>
      <c r="APL2" s="79"/>
      <c r="APM2" s="79"/>
      <c r="APN2" s="79"/>
      <c r="APO2" s="79"/>
      <c r="APP2" s="79"/>
      <c r="APQ2" s="79"/>
      <c r="APR2" s="79"/>
      <c r="APS2" s="79"/>
      <c r="APT2" s="79"/>
      <c r="APU2" s="79"/>
      <c r="APV2" s="79"/>
      <c r="APW2" s="79"/>
      <c r="APX2" s="79"/>
      <c r="APY2" s="79"/>
      <c r="APZ2" s="79"/>
      <c r="AQA2" s="79"/>
      <c r="AQB2" s="79"/>
      <c r="AQC2" s="79"/>
      <c r="AQD2" s="79"/>
      <c r="AQE2" s="79"/>
      <c r="AQF2" s="79"/>
      <c r="AQG2" s="79"/>
      <c r="AQH2" s="79"/>
      <c r="AQI2" s="79"/>
      <c r="AQJ2" s="79"/>
      <c r="AQK2" s="79"/>
      <c r="AQL2" s="79"/>
      <c r="AQM2" s="79"/>
      <c r="AQN2" s="79"/>
      <c r="AQO2" s="79"/>
      <c r="AQP2" s="79"/>
      <c r="AQQ2" s="79"/>
      <c r="AQR2" s="79"/>
      <c r="AQS2" s="79"/>
      <c r="AQT2" s="79"/>
      <c r="AQU2" s="79"/>
      <c r="AQV2" s="79"/>
      <c r="AQW2" s="79"/>
      <c r="AQX2" s="79"/>
      <c r="AQY2" s="79"/>
      <c r="AQZ2" s="79"/>
      <c r="ARA2" s="79"/>
      <c r="ARB2" s="79"/>
      <c r="ARC2" s="79"/>
      <c r="ARD2" s="79"/>
      <c r="ARE2" s="79"/>
      <c r="ARF2" s="79"/>
      <c r="ARG2" s="79"/>
      <c r="ARH2" s="79"/>
      <c r="ARI2" s="79"/>
      <c r="ARJ2" s="79"/>
      <c r="ARK2" s="79"/>
      <c r="ARL2" s="79"/>
      <c r="ARM2" s="79"/>
      <c r="ARN2" s="79"/>
      <c r="ARO2" s="79"/>
      <c r="ARP2" s="79"/>
      <c r="ARQ2" s="79"/>
      <c r="ARR2" s="79"/>
      <c r="ARS2" s="79"/>
      <c r="ART2" s="79"/>
      <c r="ARU2" s="79"/>
      <c r="ARV2" s="79"/>
      <c r="ARW2" s="79"/>
      <c r="ARX2" s="79"/>
      <c r="ARY2" s="79"/>
      <c r="ARZ2" s="79"/>
      <c r="ASA2" s="79"/>
      <c r="ASB2" s="79"/>
      <c r="ASC2" s="79"/>
      <c r="ASD2" s="79"/>
      <c r="ASE2" s="79"/>
      <c r="ASF2" s="79"/>
      <c r="ASG2" s="79"/>
      <c r="ASH2" s="79"/>
      <c r="ASI2" s="79"/>
      <c r="ASJ2" s="79"/>
      <c r="ASK2" s="79"/>
      <c r="ASL2" s="79"/>
      <c r="ASM2" s="79"/>
      <c r="ASN2" s="79"/>
      <c r="ASO2" s="79"/>
      <c r="ASP2" s="79"/>
      <c r="ASQ2" s="79"/>
      <c r="ASR2" s="79"/>
      <c r="ASS2" s="79"/>
      <c r="AST2" s="79"/>
      <c r="ASU2" s="79"/>
      <c r="ASV2" s="79"/>
      <c r="ASW2" s="79"/>
      <c r="ASX2" s="79"/>
      <c r="ASY2" s="79"/>
      <c r="ASZ2" s="79"/>
      <c r="ATA2" s="79"/>
      <c r="ATB2" s="79"/>
      <c r="ATC2" s="79"/>
      <c r="ATD2" s="79"/>
      <c r="ATE2" s="79"/>
      <c r="ATF2" s="79"/>
      <c r="ATG2" s="79"/>
      <c r="ATH2" s="79"/>
      <c r="ATI2" s="79"/>
      <c r="ATJ2" s="79"/>
      <c r="ATK2" s="79"/>
      <c r="ATL2" s="79"/>
      <c r="ATM2" s="79"/>
      <c r="ATN2" s="79"/>
      <c r="ATO2" s="79"/>
      <c r="ATP2" s="79"/>
      <c r="ATQ2" s="79"/>
      <c r="ATR2" s="79"/>
      <c r="ATS2" s="79"/>
      <c r="ATT2" s="79"/>
      <c r="ATU2" s="79"/>
      <c r="ATV2" s="79"/>
      <c r="ATW2" s="79"/>
      <c r="ATX2" s="79"/>
      <c r="ATY2" s="79"/>
      <c r="ATZ2" s="79"/>
      <c r="AUA2" s="79"/>
      <c r="AUB2" s="79"/>
      <c r="AUC2" s="79"/>
      <c r="AUD2" s="79"/>
      <c r="AUE2" s="79"/>
      <c r="AUF2" s="79"/>
      <c r="AUG2" s="79"/>
      <c r="AUH2" s="79"/>
      <c r="AUI2" s="79"/>
      <c r="AUJ2" s="79"/>
      <c r="AUK2" s="79"/>
      <c r="AUL2" s="79"/>
      <c r="AUM2" s="79"/>
      <c r="AUN2" s="79"/>
      <c r="AUO2" s="79"/>
      <c r="AUP2" s="79"/>
      <c r="AUQ2" s="79"/>
      <c r="AUR2" s="79"/>
      <c r="AUS2" s="79"/>
      <c r="AUT2" s="79"/>
      <c r="AUU2" s="79"/>
      <c r="AUV2" s="79"/>
      <c r="AUW2" s="79"/>
      <c r="AUX2" s="79"/>
      <c r="AUY2" s="79"/>
      <c r="AUZ2" s="79"/>
      <c r="AVA2" s="79"/>
      <c r="AVB2" s="79"/>
      <c r="AVC2" s="79"/>
      <c r="AVD2" s="79"/>
      <c r="AVE2" s="79"/>
      <c r="AVF2" s="79"/>
      <c r="AVG2" s="79"/>
      <c r="AVH2" s="79"/>
      <c r="AVI2" s="79"/>
      <c r="AVJ2" s="79"/>
      <c r="AVK2" s="79"/>
      <c r="AVL2" s="79"/>
      <c r="AVM2" s="79"/>
      <c r="AVN2" s="79"/>
      <c r="AVO2" s="79"/>
      <c r="AVP2" s="79"/>
      <c r="AVQ2" s="79"/>
      <c r="AVR2" s="79"/>
      <c r="AVS2" s="79"/>
      <c r="AVT2" s="79"/>
      <c r="AVU2" s="79"/>
      <c r="AVV2" s="79"/>
      <c r="AVW2" s="79"/>
      <c r="AVX2" s="79"/>
      <c r="AVY2" s="79"/>
      <c r="AVZ2" s="79"/>
      <c r="AWA2" s="79"/>
      <c r="AWB2" s="79"/>
      <c r="AWC2" s="79"/>
      <c r="AWD2" s="79"/>
      <c r="AWE2" s="79"/>
      <c r="AWF2" s="79"/>
      <c r="AWG2" s="79"/>
      <c r="AWH2" s="79"/>
      <c r="AWI2" s="79"/>
      <c r="AWJ2" s="79"/>
      <c r="AWK2" s="79"/>
      <c r="AWL2" s="79"/>
      <c r="AWM2" s="79"/>
      <c r="AWN2" s="79"/>
      <c r="AWO2" s="79"/>
      <c r="AWP2" s="79"/>
      <c r="AWQ2" s="79"/>
      <c r="AWR2" s="79"/>
      <c r="AWS2" s="79"/>
      <c r="AWT2" s="79"/>
      <c r="AWU2" s="79"/>
      <c r="AWV2" s="79"/>
      <c r="AWW2" s="79"/>
      <c r="AWX2" s="79"/>
      <c r="AWY2" s="79"/>
      <c r="AWZ2" s="79"/>
      <c r="AXA2" s="79"/>
      <c r="AXB2" s="79"/>
      <c r="AXC2" s="79"/>
      <c r="AXD2" s="79"/>
      <c r="AXE2" s="79"/>
      <c r="AXF2" s="79"/>
      <c r="AXG2" s="79"/>
      <c r="AXH2" s="79"/>
      <c r="AXI2" s="79"/>
      <c r="AXJ2" s="79"/>
      <c r="AXK2" s="79"/>
      <c r="AXL2" s="79"/>
      <c r="AXM2" s="79"/>
      <c r="AXN2" s="79"/>
      <c r="AXO2" s="79"/>
      <c r="AXP2" s="79"/>
      <c r="AXQ2" s="79"/>
      <c r="AXR2" s="79"/>
      <c r="AXS2" s="79"/>
      <c r="AXT2" s="79"/>
      <c r="AXU2" s="79"/>
      <c r="AXV2" s="79"/>
      <c r="AXW2" s="79"/>
      <c r="AXX2" s="79"/>
      <c r="AXY2" s="79"/>
      <c r="AXZ2" s="79"/>
      <c r="AYA2" s="79"/>
      <c r="AYB2" s="79"/>
      <c r="AYC2" s="79"/>
      <c r="AYD2" s="79"/>
      <c r="AYE2" s="79"/>
      <c r="AYF2" s="79"/>
      <c r="AYG2" s="79"/>
      <c r="AYH2" s="79"/>
      <c r="AYI2" s="79"/>
      <c r="AYJ2" s="79"/>
      <c r="AYK2" s="79"/>
      <c r="AYL2" s="79"/>
      <c r="AYM2" s="79"/>
      <c r="AYN2" s="79"/>
      <c r="AYO2" s="79"/>
      <c r="AYP2" s="79"/>
      <c r="AYQ2" s="79"/>
      <c r="AYR2" s="79"/>
      <c r="AYS2" s="79"/>
      <c r="AYT2" s="79"/>
      <c r="AYU2" s="79"/>
      <c r="AYV2" s="79"/>
      <c r="AYW2" s="79"/>
      <c r="AYX2" s="79"/>
      <c r="AYY2" s="79"/>
      <c r="AYZ2" s="79"/>
      <c r="AZA2" s="79"/>
      <c r="AZB2" s="79"/>
      <c r="AZC2" s="79"/>
      <c r="AZD2" s="79"/>
      <c r="AZE2" s="79"/>
      <c r="AZF2" s="79"/>
      <c r="AZG2" s="79"/>
      <c r="AZH2" s="79"/>
      <c r="AZI2" s="79"/>
      <c r="AZJ2" s="79"/>
      <c r="AZK2" s="79"/>
      <c r="AZL2" s="79"/>
      <c r="AZM2" s="79"/>
      <c r="AZN2" s="79"/>
      <c r="AZO2" s="79"/>
      <c r="AZP2" s="79"/>
      <c r="AZQ2" s="79"/>
      <c r="AZR2" s="79"/>
      <c r="AZS2" s="79"/>
      <c r="AZT2" s="79"/>
      <c r="AZU2" s="79"/>
      <c r="AZV2" s="79"/>
      <c r="AZW2" s="79"/>
      <c r="AZX2" s="79"/>
      <c r="AZY2" s="79"/>
      <c r="AZZ2" s="79"/>
      <c r="BAA2" s="79"/>
      <c r="BAB2" s="79"/>
      <c r="BAC2" s="79"/>
      <c r="BAD2" s="79"/>
      <c r="BAE2" s="79"/>
      <c r="BAF2" s="79"/>
      <c r="BAG2" s="79"/>
      <c r="BAH2" s="79"/>
      <c r="BAI2" s="79"/>
      <c r="BAJ2" s="79"/>
      <c r="BAK2" s="79"/>
      <c r="BAL2" s="79"/>
      <c r="BAM2" s="79"/>
      <c r="BAN2" s="79"/>
      <c r="BAO2" s="79"/>
      <c r="BAP2" s="79"/>
      <c r="BAQ2" s="79"/>
      <c r="BAR2" s="79"/>
      <c r="BAS2" s="79"/>
      <c r="BAT2" s="79"/>
      <c r="BAU2" s="79"/>
      <c r="BAV2" s="79"/>
      <c r="BAW2" s="79"/>
      <c r="BAX2" s="79"/>
      <c r="BAY2" s="79"/>
      <c r="BAZ2" s="79"/>
      <c r="BBA2" s="79"/>
      <c r="BBB2" s="79"/>
      <c r="BBC2" s="79"/>
      <c r="BBD2" s="79"/>
      <c r="BBE2" s="79"/>
      <c r="BBF2" s="79"/>
      <c r="BBG2" s="79"/>
      <c r="BBH2" s="79"/>
      <c r="BBI2" s="79"/>
      <c r="BBJ2" s="79"/>
      <c r="BBK2" s="79"/>
      <c r="BBL2" s="79"/>
      <c r="BBM2" s="79"/>
      <c r="BBN2" s="79"/>
      <c r="BBO2" s="79"/>
      <c r="BBP2" s="79"/>
      <c r="BBQ2" s="79"/>
      <c r="BBR2" s="79"/>
      <c r="BBS2" s="79"/>
      <c r="BBT2" s="79"/>
      <c r="BBU2" s="79"/>
      <c r="BBV2" s="79"/>
      <c r="BBW2" s="79"/>
      <c r="BBX2" s="79"/>
      <c r="BBY2" s="79"/>
      <c r="BBZ2" s="79"/>
      <c r="BCA2" s="79"/>
      <c r="BCB2" s="79"/>
      <c r="BCC2" s="79"/>
      <c r="BCD2" s="79"/>
      <c r="BCE2" s="79"/>
      <c r="BCF2" s="79"/>
      <c r="BCG2" s="79"/>
      <c r="BCH2" s="79"/>
      <c r="BCI2" s="79"/>
      <c r="BCJ2" s="79"/>
      <c r="BCK2" s="79"/>
      <c r="BCL2" s="79"/>
      <c r="BCM2" s="79"/>
      <c r="BCN2" s="79"/>
      <c r="BCO2" s="79"/>
      <c r="BCP2" s="79"/>
      <c r="BCQ2" s="79"/>
      <c r="BCR2" s="79"/>
      <c r="BCS2" s="79"/>
      <c r="BCT2" s="79"/>
      <c r="BCU2" s="79"/>
      <c r="BCV2" s="79"/>
      <c r="BCW2" s="79"/>
      <c r="BCX2" s="79"/>
      <c r="BCY2" s="79"/>
      <c r="BCZ2" s="79"/>
      <c r="BDA2" s="79"/>
      <c r="BDB2" s="79"/>
      <c r="BDC2" s="79"/>
      <c r="BDD2" s="79"/>
      <c r="BDE2" s="79"/>
      <c r="BDF2" s="79"/>
      <c r="BDG2" s="79"/>
      <c r="BDH2" s="79"/>
      <c r="BDI2" s="79"/>
      <c r="BDJ2" s="79"/>
      <c r="BDK2" s="79"/>
      <c r="BDL2" s="79"/>
      <c r="BDM2" s="79"/>
      <c r="BDN2" s="79"/>
      <c r="BDO2" s="79"/>
      <c r="BDP2" s="79"/>
      <c r="BDQ2" s="79"/>
      <c r="BDR2" s="79"/>
      <c r="BDS2" s="79"/>
      <c r="BDT2" s="79"/>
      <c r="BDU2" s="79"/>
      <c r="BDV2" s="79"/>
      <c r="BDW2" s="79"/>
      <c r="BDX2" s="79"/>
      <c r="BDY2" s="79"/>
      <c r="BDZ2" s="79"/>
      <c r="BEA2" s="79"/>
      <c r="BEB2" s="79"/>
      <c r="BEC2" s="79"/>
      <c r="BED2" s="79"/>
      <c r="BEE2" s="79"/>
      <c r="BEF2" s="79"/>
      <c r="BEG2" s="79"/>
      <c r="BEH2" s="79"/>
      <c r="BEI2" s="79"/>
      <c r="BEJ2" s="79"/>
      <c r="BEK2" s="79"/>
      <c r="BEL2" s="79"/>
      <c r="BEM2" s="79"/>
      <c r="BEN2" s="79"/>
      <c r="BEO2" s="79"/>
      <c r="BEP2" s="79"/>
      <c r="BEQ2" s="79"/>
      <c r="BER2" s="79"/>
      <c r="BES2" s="79"/>
      <c r="BET2" s="79"/>
      <c r="BEU2" s="79"/>
      <c r="BEV2" s="79"/>
      <c r="BEW2" s="79"/>
      <c r="BEX2" s="79"/>
      <c r="BEY2" s="79"/>
      <c r="BEZ2" s="79"/>
      <c r="BFA2" s="79"/>
      <c r="BFB2" s="79"/>
      <c r="BFC2" s="79"/>
      <c r="BFD2" s="79"/>
      <c r="BFE2" s="79"/>
      <c r="BFF2" s="79"/>
      <c r="BFG2" s="79"/>
      <c r="BFH2" s="79"/>
      <c r="BFI2" s="79"/>
      <c r="BFJ2" s="79"/>
      <c r="BFK2" s="79"/>
      <c r="BFL2" s="79"/>
      <c r="BFM2" s="79"/>
      <c r="BFN2" s="79"/>
      <c r="BFO2" s="79"/>
      <c r="BFP2" s="79"/>
      <c r="BFQ2" s="79"/>
      <c r="BFR2" s="79"/>
      <c r="BFS2" s="79"/>
      <c r="BFT2" s="79"/>
      <c r="BFU2" s="79"/>
      <c r="BFV2" s="79"/>
      <c r="BFW2" s="79"/>
      <c r="BFX2" s="79"/>
      <c r="BFY2" s="79"/>
      <c r="BFZ2" s="79"/>
      <c r="BGA2" s="79"/>
      <c r="BGB2" s="79"/>
      <c r="BGC2" s="79"/>
      <c r="BGD2" s="79"/>
      <c r="BGE2" s="79"/>
      <c r="BGF2" s="79"/>
      <c r="BGG2" s="79"/>
      <c r="BGH2" s="79"/>
      <c r="BGI2" s="79"/>
      <c r="BGJ2" s="79"/>
      <c r="BGK2" s="79"/>
      <c r="BGL2" s="79"/>
      <c r="BGM2" s="79"/>
      <c r="BGN2" s="79"/>
      <c r="BGO2" s="79"/>
      <c r="BGP2" s="79"/>
      <c r="BGQ2" s="79"/>
      <c r="BGR2" s="79"/>
      <c r="BGS2" s="79"/>
      <c r="BGT2" s="79"/>
      <c r="BGU2" s="79"/>
      <c r="BGV2" s="79"/>
      <c r="BGW2" s="79"/>
      <c r="BGX2" s="79"/>
      <c r="BGY2" s="79"/>
      <c r="BGZ2" s="79"/>
      <c r="BHA2" s="79"/>
      <c r="BHB2" s="79"/>
      <c r="BHC2" s="79"/>
      <c r="BHD2" s="79"/>
      <c r="BHE2" s="79"/>
      <c r="BHF2" s="79"/>
      <c r="BHG2" s="79"/>
      <c r="BHH2" s="79"/>
      <c r="BHI2" s="79"/>
      <c r="BHJ2" s="79"/>
      <c r="BHK2" s="79"/>
      <c r="BHL2" s="79"/>
      <c r="BHM2" s="79"/>
      <c r="BHN2" s="79"/>
      <c r="BHO2" s="79"/>
      <c r="BHP2" s="79"/>
      <c r="BHQ2" s="79"/>
      <c r="BHR2" s="79"/>
      <c r="BHS2" s="79"/>
      <c r="BHT2" s="79"/>
      <c r="BHU2" s="79"/>
      <c r="BHV2" s="79"/>
      <c r="BHW2" s="79"/>
      <c r="BHX2" s="79"/>
      <c r="BHY2" s="79"/>
      <c r="BHZ2" s="79"/>
      <c r="BIA2" s="79"/>
      <c r="BIB2" s="79"/>
      <c r="BIC2" s="79"/>
      <c r="BID2" s="79"/>
      <c r="BIE2" s="79"/>
      <c r="BIF2" s="79"/>
      <c r="BIG2" s="79"/>
      <c r="BIH2" s="79"/>
      <c r="BII2" s="79"/>
      <c r="BIJ2" s="79"/>
      <c r="BIK2" s="79"/>
      <c r="BIL2" s="79"/>
      <c r="BIM2" s="79"/>
      <c r="BIN2" s="79"/>
      <c r="BIO2" s="79"/>
      <c r="BIP2" s="79"/>
      <c r="BIQ2" s="79"/>
      <c r="BIR2" s="79"/>
      <c r="BIS2" s="79"/>
      <c r="BIT2" s="79"/>
      <c r="BIU2" s="79"/>
      <c r="BIV2" s="79"/>
      <c r="BIW2" s="79"/>
    </row>
    <row r="3" spans="1:1609" s="90" customFormat="1" ht="15.4" customHeight="1" thickTop="1" thickBot="1" x14ac:dyDescent="0.4">
      <c r="A3" s="100" t="s">
        <v>37</v>
      </c>
      <c r="B3" s="105" t="s">
        <v>134</v>
      </c>
      <c r="C3" s="110">
        <v>63</v>
      </c>
      <c r="D3" s="110">
        <v>63</v>
      </c>
      <c r="E3" s="110">
        <v>75</v>
      </c>
      <c r="F3" s="110">
        <v>91</v>
      </c>
      <c r="G3" s="110">
        <v>49</v>
      </c>
      <c r="H3" s="110">
        <v>49</v>
      </c>
      <c r="I3" s="110">
        <v>49</v>
      </c>
      <c r="J3" s="110">
        <v>49</v>
      </c>
      <c r="K3" s="110">
        <v>112</v>
      </c>
      <c r="L3" s="110">
        <v>112</v>
      </c>
      <c r="M3" s="110">
        <v>124</v>
      </c>
      <c r="N3" s="110">
        <f>J3+F3</f>
        <v>140</v>
      </c>
      <c r="O3" s="83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/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  <c r="EO3" s="87"/>
      <c r="EP3" s="87"/>
      <c r="EQ3" s="87"/>
      <c r="ER3" s="87"/>
      <c r="ES3" s="87"/>
      <c r="ET3" s="87"/>
      <c r="EU3" s="87"/>
      <c r="EV3" s="87"/>
      <c r="EW3" s="87"/>
      <c r="EX3" s="87"/>
      <c r="EY3" s="87"/>
      <c r="EZ3" s="87"/>
      <c r="FA3" s="87"/>
      <c r="FB3" s="87"/>
      <c r="FC3" s="87"/>
      <c r="FD3" s="87"/>
      <c r="FE3" s="87"/>
      <c r="FF3" s="87"/>
      <c r="FG3" s="87"/>
      <c r="FH3" s="87"/>
      <c r="FI3" s="87"/>
      <c r="FJ3" s="87"/>
      <c r="FK3" s="87"/>
      <c r="FL3" s="87"/>
      <c r="FM3" s="87"/>
      <c r="FN3" s="87"/>
      <c r="FO3" s="87"/>
      <c r="FP3" s="87"/>
      <c r="FQ3" s="87"/>
      <c r="FR3" s="87"/>
      <c r="FS3" s="87"/>
      <c r="FT3" s="87"/>
      <c r="FU3" s="87"/>
      <c r="FV3" s="87"/>
      <c r="FW3" s="87"/>
      <c r="FX3" s="87"/>
      <c r="FY3" s="87"/>
      <c r="FZ3" s="87"/>
      <c r="GA3" s="87"/>
      <c r="GB3" s="87"/>
      <c r="GC3" s="87"/>
      <c r="GD3" s="87"/>
      <c r="GE3" s="87"/>
      <c r="GF3" s="87"/>
      <c r="GG3" s="87"/>
      <c r="GH3" s="87"/>
      <c r="GI3" s="87"/>
      <c r="GJ3" s="87"/>
      <c r="GK3" s="87"/>
      <c r="GL3" s="87"/>
      <c r="GM3" s="87"/>
      <c r="GN3" s="87"/>
      <c r="GO3" s="87"/>
      <c r="GP3" s="87"/>
      <c r="GQ3" s="87"/>
      <c r="GR3" s="87"/>
      <c r="GS3" s="87"/>
      <c r="GT3" s="87"/>
      <c r="GU3" s="87"/>
      <c r="GV3" s="87"/>
      <c r="GW3" s="87"/>
      <c r="GX3" s="87"/>
      <c r="GY3" s="87"/>
      <c r="GZ3" s="87"/>
      <c r="HA3" s="87"/>
      <c r="HB3" s="87"/>
      <c r="HC3" s="87"/>
      <c r="HD3" s="87"/>
      <c r="HE3" s="87"/>
      <c r="HF3" s="87"/>
      <c r="HG3" s="87"/>
      <c r="HH3" s="87"/>
      <c r="HI3" s="87"/>
      <c r="HJ3" s="87"/>
      <c r="HK3" s="87"/>
      <c r="HL3" s="87"/>
      <c r="HM3" s="87"/>
      <c r="HN3" s="87"/>
      <c r="HO3" s="87"/>
      <c r="HP3" s="87"/>
      <c r="HQ3" s="87"/>
      <c r="HR3" s="87"/>
      <c r="HS3" s="87"/>
      <c r="HT3" s="87"/>
      <c r="HU3" s="87"/>
      <c r="HV3" s="87"/>
      <c r="HW3" s="87"/>
      <c r="HX3" s="87"/>
      <c r="HY3" s="87"/>
      <c r="HZ3" s="87"/>
      <c r="IA3" s="87"/>
      <c r="IB3" s="87"/>
      <c r="IC3" s="87"/>
      <c r="ID3" s="87"/>
      <c r="IE3" s="87"/>
      <c r="IF3" s="87"/>
      <c r="IG3" s="87"/>
      <c r="IH3" s="87"/>
      <c r="II3" s="87"/>
      <c r="IJ3" s="87"/>
      <c r="IK3" s="87"/>
      <c r="IL3" s="87"/>
      <c r="IM3" s="87"/>
      <c r="IN3" s="87"/>
      <c r="IO3" s="87"/>
      <c r="IP3" s="87"/>
      <c r="IQ3" s="87"/>
      <c r="IR3" s="87"/>
      <c r="IS3" s="87"/>
      <c r="IT3" s="87"/>
      <c r="IU3" s="87"/>
      <c r="IV3" s="87"/>
      <c r="IW3" s="87"/>
      <c r="IX3" s="87"/>
      <c r="IY3" s="87"/>
      <c r="IZ3" s="87"/>
      <c r="JA3" s="87"/>
      <c r="JB3" s="87"/>
      <c r="JC3" s="87"/>
      <c r="JD3" s="87"/>
      <c r="JE3" s="87"/>
      <c r="JF3" s="87"/>
      <c r="JG3" s="87"/>
      <c r="JH3" s="87"/>
      <c r="JI3" s="87"/>
      <c r="JJ3" s="87"/>
      <c r="JK3" s="87"/>
      <c r="JL3" s="87"/>
      <c r="JM3" s="87"/>
      <c r="JN3" s="87"/>
      <c r="JO3" s="87"/>
      <c r="JP3" s="87"/>
      <c r="JQ3" s="87"/>
      <c r="JR3" s="87"/>
      <c r="JS3" s="87"/>
      <c r="JT3" s="87"/>
      <c r="JU3" s="87"/>
      <c r="JV3" s="87"/>
      <c r="JW3" s="87"/>
      <c r="JX3" s="87"/>
      <c r="JY3" s="87"/>
      <c r="JZ3" s="87"/>
      <c r="KA3" s="87"/>
      <c r="KB3" s="87"/>
      <c r="KC3" s="87"/>
      <c r="KD3" s="87"/>
      <c r="KE3" s="87"/>
      <c r="KF3" s="87"/>
      <c r="KG3" s="87"/>
      <c r="KH3" s="87"/>
      <c r="KI3" s="87"/>
      <c r="KJ3" s="87"/>
      <c r="KK3" s="87"/>
      <c r="KL3" s="87"/>
      <c r="KM3" s="87"/>
      <c r="KN3" s="87"/>
      <c r="KO3" s="87"/>
      <c r="KP3" s="87"/>
      <c r="KQ3" s="87"/>
      <c r="KR3" s="87"/>
      <c r="KS3" s="87"/>
      <c r="KT3" s="87"/>
      <c r="KU3" s="87"/>
      <c r="KV3" s="87"/>
      <c r="KW3" s="87"/>
      <c r="KX3" s="87"/>
      <c r="KY3" s="87"/>
      <c r="KZ3" s="87"/>
      <c r="LA3" s="87"/>
      <c r="LB3" s="87"/>
      <c r="LC3" s="87"/>
      <c r="LD3" s="87"/>
      <c r="LE3" s="87"/>
      <c r="LF3" s="87"/>
      <c r="LG3" s="87"/>
      <c r="LH3" s="87"/>
      <c r="LI3" s="87"/>
      <c r="LJ3" s="87"/>
      <c r="LK3" s="87"/>
      <c r="LL3" s="87"/>
      <c r="LM3" s="87"/>
      <c r="LN3" s="87"/>
      <c r="LO3" s="87"/>
      <c r="LP3" s="87"/>
      <c r="LQ3" s="87"/>
      <c r="LR3" s="87"/>
      <c r="LS3" s="87"/>
      <c r="LT3" s="87"/>
      <c r="LU3" s="87"/>
      <c r="LV3" s="87"/>
      <c r="LW3" s="87"/>
      <c r="LX3" s="87"/>
      <c r="LY3" s="87"/>
      <c r="LZ3" s="87"/>
      <c r="MA3" s="87"/>
      <c r="MB3" s="87"/>
      <c r="MC3" s="87"/>
      <c r="MD3" s="87"/>
      <c r="ME3" s="87"/>
      <c r="MF3" s="87"/>
      <c r="MG3" s="87"/>
      <c r="MH3" s="87"/>
      <c r="MI3" s="87"/>
      <c r="MJ3" s="87"/>
      <c r="MK3" s="87"/>
      <c r="ML3" s="87"/>
      <c r="MM3" s="87"/>
      <c r="MN3" s="87"/>
      <c r="MO3" s="87"/>
      <c r="MP3" s="87"/>
      <c r="MQ3" s="87"/>
      <c r="MR3" s="87"/>
      <c r="MS3" s="87"/>
      <c r="MT3" s="87"/>
      <c r="MU3" s="87"/>
      <c r="MV3" s="87"/>
      <c r="MW3" s="87"/>
      <c r="MX3" s="87"/>
      <c r="MY3" s="87"/>
      <c r="MZ3" s="87"/>
      <c r="NA3" s="87"/>
      <c r="NB3" s="87"/>
      <c r="NC3" s="87"/>
      <c r="ND3" s="87"/>
      <c r="NE3" s="87"/>
      <c r="NF3" s="87"/>
      <c r="NG3" s="87"/>
      <c r="NH3" s="87"/>
      <c r="NI3" s="87"/>
      <c r="NJ3" s="87"/>
      <c r="NK3" s="87"/>
      <c r="NL3" s="87"/>
      <c r="NM3" s="87"/>
      <c r="NN3" s="87"/>
      <c r="NO3" s="87"/>
      <c r="NP3" s="87"/>
      <c r="NQ3" s="87"/>
      <c r="NR3" s="87"/>
      <c r="NS3" s="87"/>
      <c r="NT3" s="87"/>
      <c r="NU3" s="87"/>
      <c r="NV3" s="87"/>
      <c r="NW3" s="87"/>
      <c r="NX3" s="87"/>
      <c r="NY3" s="87"/>
      <c r="NZ3" s="87"/>
      <c r="OA3" s="87"/>
      <c r="OB3" s="87"/>
      <c r="OC3" s="87"/>
      <c r="OD3" s="87"/>
      <c r="OE3" s="87"/>
      <c r="OF3" s="87"/>
      <c r="OG3" s="87"/>
      <c r="OH3" s="87"/>
      <c r="OI3" s="87"/>
      <c r="OJ3" s="87"/>
      <c r="OK3" s="87"/>
      <c r="OL3" s="87"/>
      <c r="OM3" s="87"/>
      <c r="ON3" s="87"/>
      <c r="OO3" s="87"/>
      <c r="OP3" s="87"/>
      <c r="OQ3" s="87"/>
      <c r="OR3" s="87"/>
      <c r="OS3" s="87"/>
      <c r="OT3" s="87"/>
      <c r="OU3" s="87"/>
      <c r="OV3" s="87"/>
      <c r="OW3" s="87"/>
      <c r="OX3" s="87"/>
      <c r="OY3" s="87"/>
      <c r="OZ3" s="87"/>
      <c r="PA3" s="87"/>
      <c r="PB3" s="87"/>
      <c r="PC3" s="87"/>
      <c r="PD3" s="87"/>
      <c r="PE3" s="87"/>
      <c r="PF3" s="87"/>
      <c r="PG3" s="87"/>
      <c r="PH3" s="87"/>
      <c r="PI3" s="87"/>
      <c r="PJ3" s="87"/>
      <c r="PK3" s="87"/>
      <c r="PL3" s="87"/>
      <c r="PM3" s="87"/>
      <c r="PN3" s="87"/>
      <c r="PO3" s="87"/>
      <c r="PP3" s="87"/>
      <c r="PQ3" s="87"/>
      <c r="PR3" s="87"/>
      <c r="PS3" s="87"/>
      <c r="PT3" s="87"/>
      <c r="PU3" s="87"/>
      <c r="PV3" s="87"/>
      <c r="PW3" s="87"/>
      <c r="PX3" s="87"/>
      <c r="PY3" s="87"/>
      <c r="PZ3" s="87"/>
      <c r="QA3" s="87"/>
      <c r="QB3" s="87"/>
      <c r="QC3" s="87"/>
      <c r="QD3" s="87"/>
      <c r="QE3" s="87"/>
      <c r="QF3" s="87"/>
      <c r="QG3" s="87"/>
      <c r="QH3" s="87"/>
      <c r="QI3" s="87"/>
      <c r="QJ3" s="87"/>
      <c r="QK3" s="87"/>
      <c r="QL3" s="87"/>
      <c r="QM3" s="87"/>
      <c r="QN3" s="87"/>
      <c r="QO3" s="87"/>
      <c r="QP3" s="87"/>
      <c r="QQ3" s="87"/>
      <c r="QR3" s="87"/>
      <c r="QS3" s="87"/>
      <c r="QT3" s="87"/>
      <c r="QU3" s="87"/>
      <c r="QV3" s="87"/>
      <c r="QW3" s="87"/>
      <c r="QX3" s="87"/>
      <c r="QY3" s="87"/>
      <c r="QZ3" s="87"/>
      <c r="RA3" s="87"/>
      <c r="RB3" s="87"/>
      <c r="RC3" s="87"/>
      <c r="RD3" s="87"/>
      <c r="RE3" s="87"/>
      <c r="RF3" s="87"/>
      <c r="RG3" s="87"/>
      <c r="RH3" s="87"/>
      <c r="RI3" s="87"/>
      <c r="RJ3" s="87"/>
      <c r="RK3" s="87"/>
      <c r="RL3" s="87"/>
      <c r="RM3" s="87"/>
      <c r="RN3" s="87"/>
      <c r="RO3" s="87"/>
      <c r="RP3" s="87"/>
      <c r="RQ3" s="87"/>
      <c r="RR3" s="87"/>
      <c r="RS3" s="87"/>
      <c r="RT3" s="87"/>
      <c r="RU3" s="87"/>
      <c r="RV3" s="87"/>
      <c r="RW3" s="87"/>
      <c r="RX3" s="87"/>
      <c r="RY3" s="87"/>
      <c r="RZ3" s="87"/>
      <c r="SA3" s="87"/>
      <c r="SB3" s="87"/>
      <c r="SC3" s="87"/>
      <c r="SD3" s="87"/>
      <c r="SE3" s="87"/>
      <c r="SF3" s="87"/>
      <c r="SG3" s="87"/>
      <c r="SH3" s="87"/>
      <c r="SI3" s="87"/>
      <c r="SJ3" s="87"/>
      <c r="SK3" s="87"/>
      <c r="SL3" s="87"/>
      <c r="SM3" s="87"/>
      <c r="SN3" s="87"/>
      <c r="SO3" s="87"/>
      <c r="SP3" s="87"/>
      <c r="SQ3" s="87"/>
      <c r="SR3" s="87"/>
      <c r="SS3" s="87"/>
      <c r="ST3" s="87"/>
      <c r="SU3" s="87"/>
      <c r="SV3" s="87"/>
      <c r="SW3" s="87"/>
      <c r="SX3" s="87"/>
      <c r="SY3" s="87"/>
      <c r="SZ3" s="87"/>
      <c r="TA3" s="87"/>
      <c r="TB3" s="87"/>
      <c r="TC3" s="87"/>
      <c r="TD3" s="87"/>
      <c r="TE3" s="87"/>
      <c r="TF3" s="87"/>
      <c r="TG3" s="87"/>
      <c r="TH3" s="87"/>
      <c r="TI3" s="87"/>
      <c r="TJ3" s="87"/>
      <c r="TK3" s="87"/>
      <c r="TL3" s="87"/>
      <c r="TM3" s="87"/>
      <c r="TN3" s="87"/>
      <c r="TO3" s="87"/>
      <c r="TP3" s="87"/>
      <c r="TQ3" s="87"/>
      <c r="TR3" s="87"/>
      <c r="TS3" s="87"/>
      <c r="TT3" s="87"/>
      <c r="TU3" s="87"/>
      <c r="TV3" s="87"/>
      <c r="TW3" s="87"/>
      <c r="TX3" s="87"/>
      <c r="TY3" s="87"/>
      <c r="TZ3" s="87"/>
      <c r="UA3" s="87"/>
      <c r="UB3" s="87"/>
      <c r="UC3" s="87"/>
      <c r="UD3" s="87"/>
      <c r="UE3" s="87"/>
      <c r="UF3" s="87"/>
      <c r="UG3" s="87"/>
      <c r="UH3" s="87"/>
      <c r="UI3" s="87"/>
      <c r="UJ3" s="87"/>
      <c r="UK3" s="87"/>
      <c r="UL3" s="87"/>
      <c r="UM3" s="87"/>
      <c r="UN3" s="87"/>
      <c r="UO3" s="87"/>
      <c r="UP3" s="87"/>
      <c r="UQ3" s="87"/>
      <c r="UR3" s="87"/>
      <c r="US3" s="87"/>
      <c r="UT3" s="87"/>
      <c r="UU3" s="87"/>
      <c r="UV3" s="87"/>
      <c r="UW3" s="87"/>
      <c r="UX3" s="87"/>
      <c r="UY3" s="87"/>
      <c r="UZ3" s="87"/>
      <c r="VA3" s="87"/>
      <c r="VB3" s="87"/>
      <c r="VC3" s="87"/>
      <c r="VD3" s="87"/>
      <c r="VE3" s="87"/>
      <c r="VF3" s="87"/>
      <c r="VG3" s="87"/>
      <c r="VH3" s="87"/>
      <c r="VI3" s="87"/>
      <c r="VJ3" s="87"/>
      <c r="VK3" s="87"/>
      <c r="VL3" s="87"/>
      <c r="VM3" s="87"/>
      <c r="VN3" s="87"/>
      <c r="VO3" s="87"/>
      <c r="VP3" s="87"/>
      <c r="VQ3" s="87"/>
      <c r="VR3" s="87"/>
      <c r="VS3" s="87"/>
      <c r="VT3" s="87"/>
      <c r="VU3" s="87"/>
      <c r="VV3" s="87"/>
      <c r="VW3" s="87"/>
      <c r="VX3" s="87"/>
      <c r="VY3" s="87"/>
      <c r="VZ3" s="87"/>
      <c r="WA3" s="87"/>
      <c r="WB3" s="87"/>
      <c r="WC3" s="87"/>
      <c r="WD3" s="87"/>
      <c r="WE3" s="87"/>
      <c r="WF3" s="87"/>
      <c r="WG3" s="87"/>
      <c r="WH3" s="87"/>
      <c r="WI3" s="87"/>
      <c r="WJ3" s="87"/>
      <c r="WK3" s="87"/>
      <c r="WL3" s="87"/>
      <c r="WM3" s="87"/>
      <c r="WN3" s="87"/>
      <c r="WO3" s="87"/>
      <c r="WP3" s="87"/>
      <c r="WQ3" s="87"/>
      <c r="WR3" s="87"/>
      <c r="WS3" s="87"/>
      <c r="WT3" s="87"/>
      <c r="WU3" s="87"/>
      <c r="WV3" s="87"/>
      <c r="WW3" s="87"/>
      <c r="WX3" s="87"/>
      <c r="WY3" s="87"/>
      <c r="WZ3" s="87"/>
      <c r="XA3" s="87"/>
      <c r="XB3" s="87"/>
      <c r="XC3" s="87"/>
      <c r="XD3" s="87"/>
      <c r="XE3" s="87"/>
      <c r="XF3" s="87"/>
      <c r="XG3" s="87"/>
      <c r="XH3" s="87"/>
      <c r="XI3" s="87"/>
      <c r="XJ3" s="87"/>
      <c r="XK3" s="87"/>
      <c r="XL3" s="87"/>
      <c r="XM3" s="87"/>
      <c r="XN3" s="87"/>
      <c r="XO3" s="87"/>
      <c r="XP3" s="87"/>
      <c r="XQ3" s="87"/>
      <c r="XR3" s="87"/>
      <c r="XS3" s="87"/>
      <c r="XT3" s="87"/>
      <c r="XU3" s="87"/>
      <c r="XV3" s="87"/>
      <c r="XW3" s="87"/>
      <c r="XX3" s="87"/>
      <c r="XY3" s="87"/>
      <c r="XZ3" s="87"/>
      <c r="YA3" s="87"/>
      <c r="YB3" s="87"/>
      <c r="YC3" s="87"/>
      <c r="YD3" s="87"/>
      <c r="YE3" s="87"/>
      <c r="YF3" s="87"/>
      <c r="YG3" s="87"/>
      <c r="YH3" s="87"/>
      <c r="YI3" s="87"/>
      <c r="YJ3" s="87"/>
      <c r="YK3" s="87"/>
      <c r="YL3" s="87"/>
      <c r="YM3" s="87"/>
      <c r="YN3" s="87"/>
      <c r="YO3" s="87"/>
      <c r="YP3" s="87"/>
      <c r="YQ3" s="87"/>
      <c r="YR3" s="87"/>
      <c r="YS3" s="87"/>
      <c r="YT3" s="87"/>
      <c r="YU3" s="87"/>
      <c r="YV3" s="87"/>
      <c r="YW3" s="87"/>
      <c r="YX3" s="87"/>
      <c r="YY3" s="87"/>
      <c r="YZ3" s="87"/>
      <c r="ZA3" s="87"/>
      <c r="ZB3" s="87"/>
      <c r="ZC3" s="87"/>
      <c r="ZD3" s="87"/>
      <c r="ZE3" s="87"/>
      <c r="ZF3" s="87"/>
      <c r="ZG3" s="87"/>
      <c r="ZH3" s="87"/>
      <c r="ZI3" s="87"/>
      <c r="ZJ3" s="87"/>
      <c r="ZK3" s="87"/>
      <c r="ZL3" s="87"/>
      <c r="ZM3" s="87"/>
      <c r="ZN3" s="87"/>
      <c r="ZO3" s="87"/>
      <c r="ZP3" s="87"/>
      <c r="ZQ3" s="87"/>
      <c r="ZR3" s="87"/>
      <c r="ZS3" s="87"/>
      <c r="ZT3" s="87"/>
      <c r="ZU3" s="87"/>
      <c r="ZV3" s="87"/>
      <c r="ZW3" s="87"/>
      <c r="ZX3" s="87"/>
      <c r="ZY3" s="87"/>
      <c r="ZZ3" s="87"/>
      <c r="AAA3" s="87"/>
      <c r="AAB3" s="87"/>
      <c r="AAC3" s="87"/>
      <c r="AAD3" s="87"/>
      <c r="AAE3" s="87"/>
      <c r="AAF3" s="87"/>
      <c r="AAG3" s="87"/>
      <c r="AAH3" s="87"/>
      <c r="AAI3" s="87"/>
      <c r="AAJ3" s="87"/>
      <c r="AAK3" s="87"/>
      <c r="AAL3" s="87"/>
      <c r="AAM3" s="87"/>
      <c r="AAN3" s="87"/>
      <c r="AAO3" s="87"/>
      <c r="AAP3" s="87"/>
      <c r="AAQ3" s="87"/>
      <c r="AAR3" s="87"/>
      <c r="AAS3" s="87"/>
      <c r="AAT3" s="87"/>
      <c r="AAU3" s="87"/>
      <c r="AAV3" s="87"/>
      <c r="AAW3" s="87"/>
      <c r="AAX3" s="87"/>
      <c r="AAY3" s="87"/>
      <c r="AAZ3" s="87"/>
      <c r="ABA3" s="87"/>
      <c r="ABB3" s="87"/>
      <c r="ABC3" s="87"/>
      <c r="ABD3" s="87"/>
      <c r="ABE3" s="87"/>
      <c r="ABF3" s="87"/>
      <c r="ABG3" s="87"/>
      <c r="ABH3" s="87"/>
      <c r="ABI3" s="87"/>
      <c r="ABJ3" s="87"/>
      <c r="ABK3" s="87"/>
      <c r="ABL3" s="87"/>
      <c r="ABM3" s="87"/>
      <c r="ABN3" s="87"/>
      <c r="ABO3" s="87"/>
      <c r="ABP3" s="87"/>
      <c r="ABQ3" s="87"/>
      <c r="ABR3" s="87"/>
      <c r="ABS3" s="87"/>
      <c r="ABT3" s="87"/>
      <c r="ABU3" s="87"/>
      <c r="ABV3" s="87"/>
      <c r="ABW3" s="87"/>
      <c r="ABX3" s="87"/>
      <c r="ABY3" s="87"/>
      <c r="ABZ3" s="87"/>
      <c r="ACA3" s="87"/>
      <c r="ACB3" s="87"/>
      <c r="ACC3" s="87"/>
      <c r="ACD3" s="87"/>
      <c r="ACE3" s="87"/>
      <c r="ACF3" s="87"/>
      <c r="ACG3" s="87"/>
      <c r="ACH3" s="87"/>
      <c r="ACI3" s="87"/>
      <c r="ACJ3" s="87"/>
      <c r="ACK3" s="87"/>
      <c r="ACL3" s="87"/>
      <c r="ACM3" s="87"/>
      <c r="ACN3" s="87"/>
      <c r="ACO3" s="87"/>
      <c r="ACP3" s="87"/>
      <c r="ACQ3" s="87"/>
      <c r="ACR3" s="87"/>
      <c r="ACS3" s="87"/>
      <c r="ACT3" s="87"/>
      <c r="ACU3" s="87"/>
      <c r="ACV3" s="87"/>
      <c r="ACW3" s="87"/>
      <c r="ACX3" s="87"/>
      <c r="ACY3" s="87"/>
      <c r="ACZ3" s="87"/>
      <c r="ADA3" s="87"/>
      <c r="ADB3" s="87"/>
      <c r="ADC3" s="87"/>
      <c r="ADD3" s="87"/>
      <c r="ADE3" s="87"/>
      <c r="ADF3" s="87"/>
      <c r="ADG3" s="87"/>
      <c r="ADH3" s="87"/>
      <c r="ADI3" s="87"/>
      <c r="ADJ3" s="87"/>
      <c r="ADK3" s="87"/>
      <c r="ADL3" s="87"/>
      <c r="ADM3" s="87"/>
      <c r="ADN3" s="87"/>
      <c r="ADO3" s="87"/>
      <c r="ADP3" s="87"/>
      <c r="ADQ3" s="87"/>
      <c r="ADR3" s="87"/>
      <c r="ADS3" s="87"/>
      <c r="ADT3" s="87"/>
      <c r="ADU3" s="87"/>
      <c r="ADV3" s="87"/>
      <c r="ADW3" s="87"/>
      <c r="ADX3" s="87"/>
      <c r="ADY3" s="87"/>
      <c r="ADZ3" s="87"/>
      <c r="AEA3" s="87"/>
      <c r="AEB3" s="87"/>
      <c r="AEC3" s="87"/>
      <c r="AED3" s="87"/>
      <c r="AEE3" s="87"/>
      <c r="AEF3" s="87"/>
      <c r="AEG3" s="87"/>
      <c r="AEH3" s="87"/>
      <c r="AEI3" s="87"/>
      <c r="AEJ3" s="87"/>
      <c r="AEK3" s="87"/>
      <c r="AEL3" s="87"/>
      <c r="AEM3" s="87"/>
      <c r="AEN3" s="87"/>
      <c r="AEO3" s="87"/>
      <c r="AEP3" s="87"/>
      <c r="AEQ3" s="87"/>
      <c r="AER3" s="87"/>
      <c r="AES3" s="87"/>
      <c r="AET3" s="87"/>
      <c r="AEU3" s="87"/>
      <c r="AEV3" s="87"/>
      <c r="AEW3" s="87"/>
      <c r="AEX3" s="87"/>
      <c r="AEY3" s="87"/>
      <c r="AEZ3" s="87"/>
      <c r="AFA3" s="87"/>
      <c r="AFB3" s="87"/>
      <c r="AFC3" s="87"/>
      <c r="AFD3" s="87"/>
      <c r="AFE3" s="87"/>
      <c r="AFF3" s="87"/>
      <c r="AFG3" s="87"/>
      <c r="AFH3" s="87"/>
      <c r="AFI3" s="87"/>
      <c r="AFJ3" s="87"/>
      <c r="AFK3" s="87"/>
      <c r="AFL3" s="87"/>
      <c r="AFM3" s="87"/>
      <c r="AFN3" s="87"/>
      <c r="AFO3" s="87"/>
      <c r="AFP3" s="87"/>
      <c r="AFQ3" s="87"/>
      <c r="AFR3" s="87"/>
      <c r="AFS3" s="87"/>
      <c r="AFT3" s="87"/>
      <c r="AFU3" s="87"/>
      <c r="AFV3" s="87"/>
      <c r="AFW3" s="87"/>
      <c r="AFX3" s="87"/>
      <c r="AFY3" s="87"/>
      <c r="AFZ3" s="87"/>
      <c r="AGA3" s="87"/>
      <c r="AGB3" s="87"/>
      <c r="AGC3" s="87"/>
      <c r="AGD3" s="87"/>
      <c r="AGE3" s="87"/>
      <c r="AGF3" s="87"/>
      <c r="AGG3" s="87"/>
      <c r="AGH3" s="87"/>
      <c r="AGI3" s="87"/>
      <c r="AGJ3" s="87"/>
      <c r="AGK3" s="87"/>
      <c r="AGL3" s="87"/>
      <c r="AGM3" s="87"/>
      <c r="AGN3" s="87"/>
      <c r="AGO3" s="87"/>
      <c r="AGP3" s="87"/>
      <c r="AGQ3" s="87"/>
      <c r="AGR3" s="87"/>
      <c r="AGS3" s="87"/>
      <c r="AGT3" s="87"/>
      <c r="AGU3" s="87"/>
      <c r="AGV3" s="87"/>
      <c r="AGW3" s="87"/>
      <c r="AGX3" s="87"/>
      <c r="AGY3" s="87"/>
      <c r="AGZ3" s="87"/>
      <c r="AHA3" s="87"/>
      <c r="AHB3" s="87"/>
      <c r="AHC3" s="87"/>
      <c r="AHD3" s="87"/>
      <c r="AHE3" s="87"/>
      <c r="AHF3" s="87"/>
      <c r="AHG3" s="87"/>
      <c r="AHH3" s="87"/>
      <c r="AHI3" s="87"/>
      <c r="AHJ3" s="87"/>
      <c r="AHK3" s="87"/>
      <c r="AHL3" s="87"/>
      <c r="AHM3" s="87"/>
      <c r="AHN3" s="87"/>
      <c r="AHO3" s="87"/>
      <c r="AHP3" s="87"/>
      <c r="AHQ3" s="87"/>
      <c r="AHR3" s="87"/>
      <c r="AHS3" s="87"/>
      <c r="AHT3" s="87"/>
      <c r="AHU3" s="87"/>
      <c r="AHV3" s="87"/>
      <c r="AHW3" s="87"/>
      <c r="AHX3" s="87"/>
      <c r="AHY3" s="87"/>
      <c r="AHZ3" s="87"/>
      <c r="AIA3" s="87"/>
      <c r="AIB3" s="87"/>
      <c r="AIC3" s="87"/>
      <c r="AID3" s="87"/>
      <c r="AIE3" s="87"/>
      <c r="AIF3" s="87"/>
      <c r="AIG3" s="87"/>
      <c r="AIH3" s="87"/>
      <c r="AII3" s="87"/>
      <c r="AIJ3" s="87"/>
      <c r="AIK3" s="87"/>
      <c r="AIL3" s="87"/>
      <c r="AIM3" s="87"/>
      <c r="AIN3" s="87"/>
      <c r="AIO3" s="87"/>
      <c r="AIP3" s="87"/>
      <c r="AIQ3" s="87"/>
      <c r="AIR3" s="87"/>
      <c r="AIS3" s="87"/>
      <c r="AIT3" s="87"/>
      <c r="AIU3" s="87"/>
      <c r="AIV3" s="87"/>
      <c r="AIW3" s="87"/>
      <c r="AIX3" s="87"/>
      <c r="AIY3" s="87"/>
      <c r="AIZ3" s="87"/>
      <c r="AJA3" s="87"/>
      <c r="AJB3" s="87"/>
      <c r="AJC3" s="87"/>
      <c r="AJD3" s="87"/>
      <c r="AJE3" s="87"/>
      <c r="AJF3" s="87"/>
      <c r="AJG3" s="87"/>
      <c r="AJH3" s="87"/>
      <c r="AJI3" s="87"/>
      <c r="AJJ3" s="87"/>
      <c r="AJK3" s="87"/>
      <c r="AJL3" s="87"/>
      <c r="AJM3" s="87"/>
      <c r="AJN3" s="87"/>
      <c r="AJO3" s="87"/>
      <c r="AJP3" s="87"/>
      <c r="AJQ3" s="87"/>
      <c r="AJR3" s="87"/>
      <c r="AJS3" s="87"/>
      <c r="AJT3" s="87"/>
      <c r="AJU3" s="87"/>
      <c r="AJV3" s="87"/>
      <c r="AJW3" s="87"/>
      <c r="AJX3" s="87"/>
      <c r="AJY3" s="87"/>
      <c r="AJZ3" s="87"/>
      <c r="AKA3" s="87"/>
      <c r="AKB3" s="87"/>
      <c r="AKC3" s="87"/>
      <c r="AKD3" s="87"/>
      <c r="AKE3" s="87"/>
      <c r="AKF3" s="87"/>
      <c r="AKG3" s="87"/>
      <c r="AKH3" s="87"/>
      <c r="AKI3" s="87"/>
      <c r="AKJ3" s="87"/>
      <c r="AKK3" s="87"/>
      <c r="AKL3" s="87"/>
      <c r="AKM3" s="87"/>
      <c r="AKN3" s="87"/>
      <c r="AKO3" s="87"/>
      <c r="AKP3" s="87"/>
      <c r="AKQ3" s="87"/>
      <c r="AKR3" s="87"/>
      <c r="AKS3" s="87"/>
      <c r="AKT3" s="87"/>
      <c r="AKU3" s="87"/>
      <c r="AKV3" s="87"/>
      <c r="AKW3" s="87"/>
      <c r="AKX3" s="87"/>
      <c r="AKY3" s="87"/>
      <c r="AKZ3" s="87"/>
      <c r="ALA3" s="87"/>
      <c r="ALB3" s="87"/>
      <c r="ALC3" s="87"/>
      <c r="ALD3" s="87"/>
      <c r="ALE3" s="87"/>
      <c r="ALF3" s="87"/>
      <c r="ALG3" s="87"/>
      <c r="ALH3" s="87"/>
      <c r="ALI3" s="87"/>
      <c r="ALJ3" s="87"/>
      <c r="ALK3" s="87"/>
      <c r="ALL3" s="87"/>
      <c r="ALM3" s="87"/>
      <c r="ALN3" s="87"/>
      <c r="ALO3" s="87"/>
      <c r="ALP3" s="87"/>
      <c r="ALQ3" s="87"/>
      <c r="ALR3" s="87"/>
      <c r="ALS3" s="87"/>
      <c r="ALT3" s="87"/>
      <c r="ALU3" s="87"/>
      <c r="ALV3" s="87"/>
      <c r="ALW3" s="87"/>
      <c r="ALX3" s="87"/>
      <c r="ALY3" s="87"/>
      <c r="ALZ3" s="87"/>
      <c r="AMA3" s="87"/>
      <c r="AMB3" s="87"/>
      <c r="AMC3" s="87"/>
      <c r="AMD3" s="87"/>
      <c r="AME3" s="87"/>
      <c r="AMF3" s="87"/>
      <c r="AMG3" s="87"/>
      <c r="AMH3" s="87"/>
      <c r="AMI3" s="87"/>
      <c r="AMJ3" s="87"/>
      <c r="AMK3" s="87"/>
      <c r="AML3" s="87"/>
      <c r="AMM3" s="87"/>
      <c r="AMN3" s="87"/>
      <c r="AMO3" s="87"/>
      <c r="AMP3" s="87"/>
      <c r="AMQ3" s="87"/>
      <c r="AMR3" s="87"/>
      <c r="AMS3" s="87"/>
      <c r="AMT3" s="87"/>
      <c r="AMU3" s="87"/>
      <c r="AMV3" s="87"/>
      <c r="AMW3" s="87"/>
      <c r="AMX3" s="87"/>
      <c r="AMY3" s="87"/>
      <c r="AMZ3" s="87"/>
      <c r="ANA3" s="87"/>
      <c r="ANB3" s="87"/>
      <c r="ANC3" s="87"/>
      <c r="AND3" s="87"/>
      <c r="ANE3" s="87"/>
      <c r="ANF3" s="87"/>
      <c r="ANG3" s="87"/>
      <c r="ANH3" s="87"/>
      <c r="ANI3" s="87"/>
      <c r="ANJ3" s="87"/>
      <c r="ANK3" s="87"/>
      <c r="ANL3" s="87"/>
      <c r="ANM3" s="87"/>
      <c r="ANN3" s="87"/>
      <c r="ANO3" s="87"/>
      <c r="ANP3" s="87"/>
      <c r="ANQ3" s="87"/>
      <c r="ANR3" s="87"/>
      <c r="ANS3" s="87"/>
      <c r="ANT3" s="87"/>
      <c r="ANU3" s="87"/>
      <c r="ANV3" s="87"/>
      <c r="ANW3" s="87"/>
      <c r="ANX3" s="87"/>
      <c r="ANY3" s="87"/>
      <c r="ANZ3" s="87"/>
      <c r="AOA3" s="87"/>
      <c r="AOB3" s="87"/>
      <c r="AOC3" s="87"/>
      <c r="AOD3" s="87"/>
      <c r="AOE3" s="87"/>
      <c r="AOF3" s="87"/>
      <c r="AOG3" s="87"/>
      <c r="AOH3" s="87"/>
      <c r="AOI3" s="87"/>
      <c r="AOJ3" s="87"/>
      <c r="AOK3" s="87"/>
      <c r="AOL3" s="87"/>
      <c r="AOM3" s="87"/>
      <c r="AON3" s="87"/>
      <c r="AOO3" s="87"/>
      <c r="AOP3" s="87"/>
      <c r="AOQ3" s="87"/>
      <c r="AOR3" s="87"/>
      <c r="AOS3" s="87"/>
      <c r="AOT3" s="87"/>
      <c r="AOU3" s="87"/>
      <c r="AOV3" s="87"/>
      <c r="AOW3" s="87"/>
      <c r="AOX3" s="87"/>
      <c r="AOY3" s="87"/>
      <c r="AOZ3" s="87"/>
      <c r="APA3" s="87"/>
      <c r="APB3" s="87"/>
      <c r="APC3" s="87"/>
      <c r="APD3" s="87"/>
      <c r="APE3" s="87"/>
      <c r="APF3" s="87"/>
      <c r="APG3" s="87"/>
      <c r="APH3" s="87"/>
      <c r="API3" s="87"/>
      <c r="APJ3" s="87"/>
      <c r="APK3" s="87"/>
      <c r="APL3" s="87"/>
      <c r="APM3" s="87"/>
      <c r="APN3" s="87"/>
      <c r="APO3" s="87"/>
      <c r="APP3" s="87"/>
      <c r="APQ3" s="87"/>
      <c r="APR3" s="87"/>
      <c r="APS3" s="87"/>
      <c r="APT3" s="87"/>
      <c r="APU3" s="87"/>
      <c r="APV3" s="87"/>
      <c r="APW3" s="87"/>
      <c r="APX3" s="87"/>
      <c r="APY3" s="87"/>
      <c r="APZ3" s="87"/>
      <c r="AQA3" s="87"/>
      <c r="AQB3" s="87"/>
      <c r="AQC3" s="87"/>
      <c r="AQD3" s="87"/>
      <c r="AQE3" s="87"/>
      <c r="AQF3" s="87"/>
      <c r="AQG3" s="87"/>
      <c r="AQH3" s="87"/>
      <c r="AQI3" s="87"/>
      <c r="AQJ3" s="87"/>
      <c r="AQK3" s="87"/>
      <c r="AQL3" s="87"/>
      <c r="AQM3" s="87"/>
      <c r="AQN3" s="87"/>
      <c r="AQO3" s="87"/>
      <c r="AQP3" s="87"/>
      <c r="AQQ3" s="87"/>
      <c r="AQR3" s="87"/>
      <c r="AQS3" s="87"/>
      <c r="AQT3" s="87"/>
      <c r="AQU3" s="87"/>
      <c r="AQV3" s="87"/>
      <c r="AQW3" s="87"/>
      <c r="AQX3" s="87"/>
      <c r="AQY3" s="87"/>
      <c r="AQZ3" s="87"/>
      <c r="ARA3" s="87"/>
      <c r="ARB3" s="87"/>
      <c r="ARC3" s="87"/>
      <c r="ARD3" s="87"/>
      <c r="ARE3" s="87"/>
      <c r="ARF3" s="87"/>
      <c r="ARG3" s="87"/>
      <c r="ARH3" s="87"/>
      <c r="ARI3" s="87"/>
      <c r="ARJ3" s="87"/>
      <c r="ARK3" s="87"/>
      <c r="ARL3" s="87"/>
      <c r="ARM3" s="87"/>
      <c r="ARN3" s="87"/>
      <c r="ARO3" s="87"/>
      <c r="ARP3" s="87"/>
      <c r="ARQ3" s="87"/>
      <c r="ARR3" s="87"/>
      <c r="ARS3" s="87"/>
      <c r="ART3" s="87"/>
      <c r="ARU3" s="87"/>
      <c r="ARV3" s="87"/>
      <c r="ARW3" s="87"/>
      <c r="ARX3" s="87"/>
      <c r="ARY3" s="87"/>
      <c r="ARZ3" s="87"/>
      <c r="ASA3" s="87"/>
      <c r="ASB3" s="87"/>
      <c r="ASC3" s="87"/>
      <c r="ASD3" s="87"/>
      <c r="ASE3" s="87"/>
      <c r="ASF3" s="87"/>
      <c r="ASG3" s="87"/>
      <c r="ASH3" s="87"/>
      <c r="ASI3" s="87"/>
      <c r="ASJ3" s="87"/>
      <c r="ASK3" s="87"/>
      <c r="ASL3" s="87"/>
      <c r="ASM3" s="87"/>
      <c r="ASN3" s="87"/>
      <c r="ASO3" s="87"/>
      <c r="ASP3" s="87"/>
      <c r="ASQ3" s="87"/>
      <c r="ASR3" s="87"/>
      <c r="ASS3" s="87"/>
      <c r="AST3" s="87"/>
      <c r="ASU3" s="87"/>
      <c r="ASV3" s="87"/>
      <c r="ASW3" s="87"/>
      <c r="ASX3" s="87"/>
      <c r="ASY3" s="87"/>
      <c r="ASZ3" s="87"/>
      <c r="ATA3" s="87"/>
      <c r="ATB3" s="87"/>
      <c r="ATC3" s="87"/>
      <c r="ATD3" s="87"/>
      <c r="ATE3" s="87"/>
      <c r="ATF3" s="87"/>
      <c r="ATG3" s="87"/>
      <c r="ATH3" s="87"/>
      <c r="ATI3" s="87"/>
      <c r="ATJ3" s="87"/>
      <c r="ATK3" s="87"/>
      <c r="ATL3" s="87"/>
      <c r="ATM3" s="87"/>
      <c r="ATN3" s="87"/>
      <c r="ATO3" s="87"/>
      <c r="ATP3" s="87"/>
      <c r="ATQ3" s="87"/>
      <c r="ATR3" s="87"/>
      <c r="ATS3" s="87"/>
      <c r="ATT3" s="87"/>
      <c r="ATU3" s="87"/>
      <c r="ATV3" s="87"/>
      <c r="ATW3" s="87"/>
      <c r="ATX3" s="87"/>
      <c r="ATY3" s="87"/>
      <c r="ATZ3" s="87"/>
      <c r="AUA3" s="87"/>
      <c r="AUB3" s="87"/>
      <c r="AUC3" s="87"/>
      <c r="AUD3" s="87"/>
      <c r="AUE3" s="87"/>
      <c r="AUF3" s="87"/>
      <c r="AUG3" s="87"/>
      <c r="AUH3" s="87"/>
      <c r="AUI3" s="87"/>
      <c r="AUJ3" s="87"/>
      <c r="AUK3" s="87"/>
      <c r="AUL3" s="87"/>
      <c r="AUM3" s="87"/>
      <c r="AUN3" s="87"/>
      <c r="AUO3" s="87"/>
      <c r="AUP3" s="87"/>
      <c r="AUQ3" s="87"/>
      <c r="AUR3" s="87"/>
      <c r="AUS3" s="87"/>
      <c r="AUT3" s="87"/>
      <c r="AUU3" s="87"/>
      <c r="AUV3" s="87"/>
      <c r="AUW3" s="87"/>
      <c r="AUX3" s="87"/>
      <c r="AUY3" s="87"/>
      <c r="AUZ3" s="87"/>
      <c r="AVA3" s="87"/>
      <c r="AVB3" s="87"/>
      <c r="AVC3" s="87"/>
      <c r="AVD3" s="87"/>
      <c r="AVE3" s="87"/>
      <c r="AVF3" s="87"/>
      <c r="AVG3" s="87"/>
      <c r="AVH3" s="87"/>
      <c r="AVI3" s="87"/>
      <c r="AVJ3" s="87"/>
      <c r="AVK3" s="87"/>
      <c r="AVL3" s="87"/>
      <c r="AVM3" s="87"/>
      <c r="AVN3" s="87"/>
      <c r="AVO3" s="87"/>
      <c r="AVP3" s="87"/>
      <c r="AVQ3" s="87"/>
      <c r="AVR3" s="87"/>
      <c r="AVS3" s="87"/>
      <c r="AVT3" s="87"/>
      <c r="AVU3" s="87"/>
      <c r="AVV3" s="87"/>
      <c r="AVW3" s="87"/>
      <c r="AVX3" s="87"/>
      <c r="AVY3" s="87"/>
      <c r="AVZ3" s="87"/>
      <c r="AWA3" s="87"/>
      <c r="AWB3" s="87"/>
      <c r="AWC3" s="87"/>
      <c r="AWD3" s="87"/>
      <c r="AWE3" s="87"/>
      <c r="AWF3" s="87"/>
      <c r="AWG3" s="87"/>
      <c r="AWH3" s="87"/>
      <c r="AWI3" s="87"/>
      <c r="AWJ3" s="87"/>
      <c r="AWK3" s="87"/>
      <c r="AWL3" s="87"/>
      <c r="AWM3" s="87"/>
      <c r="AWN3" s="87"/>
      <c r="AWO3" s="87"/>
      <c r="AWP3" s="87"/>
      <c r="AWQ3" s="87"/>
      <c r="AWR3" s="87"/>
      <c r="AWS3" s="87"/>
      <c r="AWT3" s="87"/>
      <c r="AWU3" s="87"/>
      <c r="AWV3" s="87"/>
      <c r="AWW3" s="87"/>
      <c r="AWX3" s="87"/>
      <c r="AWY3" s="87"/>
      <c r="AWZ3" s="87"/>
      <c r="AXA3" s="87"/>
      <c r="AXB3" s="87"/>
      <c r="AXC3" s="87"/>
      <c r="AXD3" s="87"/>
      <c r="AXE3" s="87"/>
      <c r="AXF3" s="87"/>
      <c r="AXG3" s="87"/>
      <c r="AXH3" s="87"/>
      <c r="AXI3" s="87"/>
      <c r="AXJ3" s="87"/>
      <c r="AXK3" s="87"/>
      <c r="AXL3" s="87"/>
      <c r="AXM3" s="87"/>
      <c r="AXN3" s="87"/>
      <c r="AXO3" s="87"/>
      <c r="AXP3" s="87"/>
      <c r="AXQ3" s="87"/>
      <c r="AXR3" s="87"/>
      <c r="AXS3" s="87"/>
      <c r="AXT3" s="87"/>
      <c r="AXU3" s="87"/>
      <c r="AXV3" s="87"/>
      <c r="AXW3" s="87"/>
      <c r="AXX3" s="87"/>
      <c r="AXY3" s="87"/>
      <c r="AXZ3" s="87"/>
      <c r="AYA3" s="87"/>
      <c r="AYB3" s="87"/>
      <c r="AYC3" s="87"/>
      <c r="AYD3" s="87"/>
      <c r="AYE3" s="87"/>
      <c r="AYF3" s="87"/>
      <c r="AYG3" s="87"/>
      <c r="AYH3" s="87"/>
      <c r="AYI3" s="87"/>
      <c r="AYJ3" s="87"/>
      <c r="AYK3" s="87"/>
      <c r="AYL3" s="87"/>
      <c r="AYM3" s="87"/>
      <c r="AYN3" s="87"/>
      <c r="AYO3" s="87"/>
      <c r="AYP3" s="87"/>
      <c r="AYQ3" s="87"/>
      <c r="AYR3" s="87"/>
      <c r="AYS3" s="87"/>
      <c r="AYT3" s="87"/>
      <c r="AYU3" s="87"/>
      <c r="AYV3" s="87"/>
      <c r="AYW3" s="87"/>
      <c r="AYX3" s="87"/>
      <c r="AYY3" s="87"/>
      <c r="AYZ3" s="87"/>
      <c r="AZA3" s="87"/>
      <c r="AZB3" s="87"/>
      <c r="AZC3" s="87"/>
      <c r="AZD3" s="87"/>
      <c r="AZE3" s="87"/>
      <c r="AZF3" s="87"/>
      <c r="AZG3" s="87"/>
      <c r="AZH3" s="87"/>
      <c r="AZI3" s="87"/>
      <c r="AZJ3" s="87"/>
      <c r="AZK3" s="87"/>
      <c r="AZL3" s="87"/>
      <c r="AZM3" s="87"/>
      <c r="AZN3" s="87"/>
      <c r="AZO3" s="87"/>
      <c r="AZP3" s="87"/>
      <c r="AZQ3" s="87"/>
      <c r="AZR3" s="87"/>
      <c r="AZS3" s="87"/>
      <c r="AZT3" s="87"/>
      <c r="AZU3" s="87"/>
      <c r="AZV3" s="87"/>
      <c r="AZW3" s="87"/>
      <c r="AZX3" s="87"/>
      <c r="AZY3" s="87"/>
      <c r="AZZ3" s="87"/>
      <c r="BAA3" s="87"/>
      <c r="BAB3" s="87"/>
      <c r="BAC3" s="87"/>
      <c r="BAD3" s="87"/>
      <c r="BAE3" s="87"/>
      <c r="BAF3" s="87"/>
      <c r="BAG3" s="87"/>
      <c r="BAH3" s="87"/>
      <c r="BAI3" s="87"/>
      <c r="BAJ3" s="87"/>
      <c r="BAK3" s="87"/>
      <c r="BAL3" s="87"/>
      <c r="BAM3" s="87"/>
      <c r="BAN3" s="87"/>
      <c r="BAO3" s="87"/>
      <c r="BAP3" s="87"/>
      <c r="BAQ3" s="87"/>
      <c r="BAR3" s="87"/>
      <c r="BAS3" s="87"/>
      <c r="BAT3" s="87"/>
      <c r="BAU3" s="87"/>
      <c r="BAV3" s="87"/>
      <c r="BAW3" s="87"/>
      <c r="BAX3" s="87"/>
      <c r="BAY3" s="87"/>
      <c r="BAZ3" s="87"/>
      <c r="BBA3" s="87"/>
      <c r="BBB3" s="87"/>
      <c r="BBC3" s="87"/>
      <c r="BBD3" s="87"/>
      <c r="BBE3" s="87"/>
      <c r="BBF3" s="87"/>
      <c r="BBG3" s="87"/>
      <c r="BBH3" s="87"/>
      <c r="BBI3" s="87"/>
      <c r="BBJ3" s="87"/>
      <c r="BBK3" s="87"/>
      <c r="BBL3" s="87"/>
      <c r="BBM3" s="87"/>
      <c r="BBN3" s="87"/>
      <c r="BBO3" s="87"/>
      <c r="BBP3" s="87"/>
      <c r="BBQ3" s="87"/>
      <c r="BBR3" s="87"/>
      <c r="BBS3" s="87"/>
      <c r="BBT3" s="87"/>
      <c r="BBU3" s="87"/>
      <c r="BBV3" s="87"/>
      <c r="BBW3" s="87"/>
      <c r="BBX3" s="87"/>
      <c r="BBY3" s="87"/>
      <c r="BBZ3" s="87"/>
      <c r="BCA3" s="87"/>
      <c r="BCB3" s="87"/>
      <c r="BCC3" s="87"/>
      <c r="BCD3" s="87"/>
      <c r="BCE3" s="87"/>
      <c r="BCF3" s="87"/>
      <c r="BCG3" s="87"/>
      <c r="BCH3" s="87"/>
      <c r="BCI3" s="87"/>
      <c r="BCJ3" s="87"/>
      <c r="BCK3" s="87"/>
      <c r="BCL3" s="87"/>
      <c r="BCM3" s="87"/>
      <c r="BCN3" s="87"/>
      <c r="BCO3" s="87"/>
      <c r="BCP3" s="87"/>
      <c r="BCQ3" s="87"/>
      <c r="BCR3" s="87"/>
      <c r="BCS3" s="87"/>
      <c r="BCT3" s="87"/>
      <c r="BCU3" s="87"/>
      <c r="BCV3" s="87"/>
      <c r="BCW3" s="87"/>
      <c r="BCX3" s="87"/>
      <c r="BCY3" s="87"/>
      <c r="BCZ3" s="87"/>
      <c r="BDA3" s="87"/>
      <c r="BDB3" s="87"/>
      <c r="BDC3" s="87"/>
      <c r="BDD3" s="87"/>
      <c r="BDE3" s="87"/>
      <c r="BDF3" s="87"/>
      <c r="BDG3" s="87"/>
      <c r="BDH3" s="87"/>
      <c r="BDI3" s="87"/>
      <c r="BDJ3" s="87"/>
      <c r="BDK3" s="87"/>
      <c r="BDL3" s="87"/>
      <c r="BDM3" s="87"/>
      <c r="BDN3" s="87"/>
      <c r="BDO3" s="87"/>
      <c r="BDP3" s="87"/>
      <c r="BDQ3" s="87"/>
      <c r="BDR3" s="87"/>
      <c r="BDS3" s="87"/>
      <c r="BDT3" s="87"/>
      <c r="BDU3" s="87"/>
      <c r="BDV3" s="87"/>
      <c r="BDW3" s="87"/>
      <c r="BDX3" s="87"/>
      <c r="BDY3" s="87"/>
      <c r="BDZ3" s="87"/>
      <c r="BEA3" s="87"/>
      <c r="BEB3" s="87"/>
      <c r="BEC3" s="87"/>
      <c r="BED3" s="87"/>
      <c r="BEE3" s="87"/>
      <c r="BEF3" s="87"/>
      <c r="BEG3" s="87"/>
      <c r="BEH3" s="87"/>
      <c r="BEI3" s="87"/>
      <c r="BEJ3" s="87"/>
      <c r="BEK3" s="87"/>
      <c r="BEL3" s="87"/>
      <c r="BEM3" s="87"/>
      <c r="BEN3" s="87"/>
      <c r="BEO3" s="87"/>
      <c r="BEP3" s="87"/>
      <c r="BEQ3" s="87"/>
      <c r="BER3" s="87"/>
      <c r="BES3" s="87"/>
      <c r="BET3" s="87"/>
      <c r="BEU3" s="87"/>
      <c r="BEV3" s="87"/>
      <c r="BEW3" s="87"/>
      <c r="BEX3" s="87"/>
      <c r="BEY3" s="87"/>
      <c r="BEZ3" s="87"/>
      <c r="BFA3" s="87"/>
      <c r="BFB3" s="87"/>
      <c r="BFC3" s="87"/>
      <c r="BFD3" s="87"/>
      <c r="BFE3" s="87"/>
      <c r="BFF3" s="87"/>
      <c r="BFG3" s="87"/>
      <c r="BFH3" s="87"/>
      <c r="BFI3" s="87"/>
      <c r="BFJ3" s="87"/>
      <c r="BFK3" s="87"/>
      <c r="BFL3" s="87"/>
      <c r="BFM3" s="87"/>
      <c r="BFN3" s="87"/>
      <c r="BFO3" s="87"/>
      <c r="BFP3" s="87"/>
      <c r="BFQ3" s="87"/>
      <c r="BFR3" s="87"/>
      <c r="BFS3" s="87"/>
      <c r="BFT3" s="87"/>
      <c r="BFU3" s="87"/>
      <c r="BFV3" s="87"/>
      <c r="BFW3" s="87"/>
      <c r="BFX3" s="87"/>
      <c r="BFY3" s="87"/>
      <c r="BFZ3" s="87"/>
      <c r="BGA3" s="87"/>
      <c r="BGB3" s="87"/>
      <c r="BGC3" s="87"/>
      <c r="BGD3" s="87"/>
      <c r="BGE3" s="87"/>
      <c r="BGF3" s="87"/>
      <c r="BGG3" s="87"/>
      <c r="BGH3" s="87"/>
      <c r="BGI3" s="87"/>
      <c r="BGJ3" s="87"/>
      <c r="BGK3" s="87"/>
      <c r="BGL3" s="87"/>
      <c r="BGM3" s="87"/>
      <c r="BGN3" s="87"/>
      <c r="BGO3" s="87"/>
      <c r="BGP3" s="87"/>
      <c r="BGQ3" s="87"/>
      <c r="BGR3" s="87"/>
      <c r="BGS3" s="87"/>
      <c r="BGT3" s="87"/>
      <c r="BGU3" s="87"/>
      <c r="BGV3" s="87"/>
      <c r="BGW3" s="87"/>
      <c r="BGX3" s="87"/>
      <c r="BGY3" s="87"/>
      <c r="BGZ3" s="87"/>
      <c r="BHA3" s="87"/>
      <c r="BHB3" s="87"/>
      <c r="BHC3" s="87"/>
      <c r="BHD3" s="87"/>
      <c r="BHE3" s="87"/>
      <c r="BHF3" s="87"/>
      <c r="BHG3" s="87"/>
      <c r="BHH3" s="87"/>
      <c r="BHI3" s="87"/>
      <c r="BHJ3" s="87"/>
      <c r="BHK3" s="87"/>
      <c r="BHL3" s="87"/>
      <c r="BHM3" s="87"/>
      <c r="BHN3" s="87"/>
      <c r="BHO3" s="87"/>
      <c r="BHP3" s="87"/>
      <c r="BHQ3" s="87"/>
      <c r="BHR3" s="87"/>
      <c r="BHS3" s="87"/>
      <c r="BHT3" s="87"/>
      <c r="BHU3" s="87"/>
      <c r="BHV3" s="87"/>
      <c r="BHW3" s="87"/>
      <c r="BHX3" s="87"/>
      <c r="BHY3" s="87"/>
      <c r="BHZ3" s="87"/>
      <c r="BIA3" s="87"/>
      <c r="BIB3" s="87"/>
      <c r="BIC3" s="87"/>
      <c r="BID3" s="87"/>
      <c r="BIE3" s="87"/>
      <c r="BIF3" s="87"/>
      <c r="BIG3" s="87"/>
      <c r="BIH3" s="87"/>
      <c r="BII3" s="87"/>
      <c r="BIJ3" s="87"/>
      <c r="BIK3" s="87"/>
      <c r="BIL3" s="87"/>
      <c r="BIM3" s="87"/>
      <c r="BIN3" s="87"/>
      <c r="BIO3" s="87"/>
      <c r="BIP3" s="87"/>
      <c r="BIQ3" s="87"/>
      <c r="BIR3" s="87"/>
      <c r="BIS3" s="87"/>
      <c r="BIT3" s="87"/>
      <c r="BIU3" s="87"/>
      <c r="BIV3" s="87"/>
      <c r="BIW3" s="87"/>
    </row>
    <row r="4" spans="1:1609" ht="15.4" customHeight="1" thickTop="1" x14ac:dyDescent="0.35">
      <c r="A4" s="101"/>
      <c r="B4" s="106" t="s">
        <v>135</v>
      </c>
      <c r="C4" s="111">
        <v>74</v>
      </c>
      <c r="D4" s="111">
        <v>74</v>
      </c>
      <c r="E4" s="111">
        <v>74</v>
      </c>
      <c r="F4" s="111">
        <v>157</v>
      </c>
      <c r="G4" s="113">
        <v>38</v>
      </c>
      <c r="H4" s="113">
        <v>38</v>
      </c>
      <c r="I4" s="113">
        <v>38</v>
      </c>
      <c r="J4" s="113">
        <v>38</v>
      </c>
      <c r="K4" s="111">
        <v>112</v>
      </c>
      <c r="L4" s="111">
        <v>112</v>
      </c>
      <c r="M4" s="111">
        <v>112</v>
      </c>
      <c r="N4" s="111">
        <v>195</v>
      </c>
      <c r="O4" s="91"/>
      <c r="P4" s="232"/>
      <c r="Q4" s="92"/>
    </row>
    <row r="5" spans="1:1609" ht="15.4" customHeight="1" x14ac:dyDescent="0.35">
      <c r="A5" s="101"/>
      <c r="B5" s="107" t="s">
        <v>147</v>
      </c>
      <c r="C5" s="113">
        <v>69</v>
      </c>
      <c r="D5" s="113">
        <v>74</v>
      </c>
      <c r="E5" s="113">
        <v>128</v>
      </c>
      <c r="F5" s="113">
        <v>154</v>
      </c>
      <c r="G5" s="113">
        <v>44</v>
      </c>
      <c r="H5" s="113">
        <v>44</v>
      </c>
      <c r="I5" s="113">
        <v>44</v>
      </c>
      <c r="J5" s="113">
        <v>44</v>
      </c>
      <c r="K5" s="113">
        <f t="shared" ref="K5:N5" si="0">G5+C5</f>
        <v>113</v>
      </c>
      <c r="L5" s="113">
        <f t="shared" si="0"/>
        <v>118</v>
      </c>
      <c r="M5" s="113">
        <f t="shared" si="0"/>
        <v>172</v>
      </c>
      <c r="N5" s="113">
        <f t="shared" si="0"/>
        <v>198</v>
      </c>
      <c r="O5" s="83"/>
      <c r="P5" s="232"/>
      <c r="Q5" s="92"/>
    </row>
    <row r="6" spans="1:1609" ht="15.4" customHeight="1" x14ac:dyDescent="0.35">
      <c r="A6" s="101"/>
      <c r="B6" s="107" t="s">
        <v>156</v>
      </c>
      <c r="C6" s="113">
        <v>60</v>
      </c>
      <c r="D6" s="113">
        <v>60</v>
      </c>
      <c r="E6" s="113">
        <v>60</v>
      </c>
      <c r="F6" s="113">
        <v>60</v>
      </c>
      <c r="G6" s="113">
        <v>64</v>
      </c>
      <c r="H6" s="113">
        <v>64</v>
      </c>
      <c r="I6" s="113">
        <v>64</v>
      </c>
      <c r="J6" s="113">
        <v>64</v>
      </c>
      <c r="K6" s="113">
        <v>124</v>
      </c>
      <c r="L6" s="113">
        <v>124</v>
      </c>
      <c r="M6" s="113">
        <v>124</v>
      </c>
      <c r="N6" s="113">
        <v>124</v>
      </c>
      <c r="O6" s="83"/>
      <c r="P6" s="232"/>
      <c r="Q6" s="92"/>
    </row>
    <row r="7" spans="1:1609" ht="15.4" customHeight="1" x14ac:dyDescent="0.35">
      <c r="A7" s="101"/>
      <c r="B7" s="107" t="s">
        <v>162</v>
      </c>
      <c r="C7" s="114">
        <v>73</v>
      </c>
      <c r="D7" s="114">
        <v>84</v>
      </c>
      <c r="E7" s="114">
        <v>144</v>
      </c>
      <c r="F7" s="114">
        <v>189</v>
      </c>
      <c r="G7" s="114">
        <v>33</v>
      </c>
      <c r="H7" s="114">
        <v>33</v>
      </c>
      <c r="I7" s="114">
        <v>33</v>
      </c>
      <c r="J7" s="114">
        <v>33</v>
      </c>
      <c r="K7" s="114">
        <v>106</v>
      </c>
      <c r="L7" s="114">
        <v>117</v>
      </c>
      <c r="M7" s="114">
        <v>177</v>
      </c>
      <c r="N7" s="114">
        <v>222</v>
      </c>
      <c r="O7" s="83"/>
      <c r="P7" s="232"/>
      <c r="Q7" s="92"/>
    </row>
    <row r="8" spans="1:1609" ht="15.4" customHeight="1" x14ac:dyDescent="0.35">
      <c r="A8" s="101"/>
      <c r="B8" s="107" t="s">
        <v>168</v>
      </c>
      <c r="C8" s="113">
        <v>71</v>
      </c>
      <c r="D8" s="113">
        <v>78</v>
      </c>
      <c r="E8" s="113">
        <v>84</v>
      </c>
      <c r="F8" s="113">
        <v>84</v>
      </c>
      <c r="G8" s="113">
        <v>32</v>
      </c>
      <c r="H8" s="113">
        <v>32</v>
      </c>
      <c r="I8" s="113">
        <v>32</v>
      </c>
      <c r="J8" s="113">
        <v>32</v>
      </c>
      <c r="K8" s="113">
        <v>103</v>
      </c>
      <c r="L8" s="113">
        <v>110</v>
      </c>
      <c r="M8" s="113">
        <v>116</v>
      </c>
      <c r="N8" s="113">
        <v>116</v>
      </c>
      <c r="O8" s="83"/>
      <c r="P8" s="232"/>
      <c r="Q8" s="92"/>
    </row>
    <row r="9" spans="1:1609" ht="15.4" customHeight="1" x14ac:dyDescent="0.35">
      <c r="A9" s="101"/>
      <c r="B9" s="107" t="s">
        <v>171</v>
      </c>
      <c r="C9" s="113">
        <v>39</v>
      </c>
      <c r="D9" s="113">
        <v>39</v>
      </c>
      <c r="E9" s="113">
        <v>88</v>
      </c>
      <c r="F9" s="113">
        <v>104</v>
      </c>
      <c r="G9" s="113">
        <v>46</v>
      </c>
      <c r="H9" s="113">
        <v>46</v>
      </c>
      <c r="I9" s="113">
        <v>46</v>
      </c>
      <c r="J9" s="113">
        <v>108</v>
      </c>
      <c r="K9" s="113">
        <f t="shared" ref="K9:N10" si="1">G9+C9</f>
        <v>85</v>
      </c>
      <c r="L9" s="113">
        <f t="shared" si="1"/>
        <v>85</v>
      </c>
      <c r="M9" s="113">
        <f t="shared" si="1"/>
        <v>134</v>
      </c>
      <c r="N9" s="113">
        <f t="shared" si="1"/>
        <v>212</v>
      </c>
      <c r="O9" s="83"/>
      <c r="P9" s="233"/>
      <c r="Q9" s="92"/>
    </row>
    <row r="10" spans="1:1609" ht="15.4" customHeight="1" x14ac:dyDescent="0.35">
      <c r="A10" s="101"/>
      <c r="B10" s="107" t="s">
        <v>173</v>
      </c>
      <c r="C10" s="113">
        <v>55</v>
      </c>
      <c r="D10" s="113">
        <v>65</v>
      </c>
      <c r="E10" s="113">
        <v>112</v>
      </c>
      <c r="F10" s="113">
        <v>159</v>
      </c>
      <c r="G10" s="113">
        <v>45</v>
      </c>
      <c r="H10" s="113">
        <v>45</v>
      </c>
      <c r="I10" s="113">
        <v>45</v>
      </c>
      <c r="J10" s="113">
        <v>45</v>
      </c>
      <c r="K10" s="113">
        <f t="shared" si="1"/>
        <v>100</v>
      </c>
      <c r="L10" s="113">
        <f t="shared" si="1"/>
        <v>110</v>
      </c>
      <c r="M10" s="113">
        <f t="shared" si="1"/>
        <v>157</v>
      </c>
      <c r="N10" s="113">
        <f t="shared" si="1"/>
        <v>204</v>
      </c>
      <c r="O10" s="83"/>
      <c r="P10" s="232"/>
      <c r="Q10" s="92"/>
    </row>
    <row r="11" spans="1:1609" ht="15.4" customHeight="1" x14ac:dyDescent="0.35">
      <c r="A11" s="101"/>
      <c r="B11" s="107" t="s">
        <v>181</v>
      </c>
      <c r="C11" s="113">
        <v>47</v>
      </c>
      <c r="D11" s="113">
        <v>62</v>
      </c>
      <c r="E11" s="113">
        <v>62</v>
      </c>
      <c r="F11" s="113">
        <v>128</v>
      </c>
      <c r="G11" s="113">
        <v>55</v>
      </c>
      <c r="H11" s="113">
        <v>55</v>
      </c>
      <c r="I11" s="113">
        <v>55</v>
      </c>
      <c r="J11" s="113">
        <v>55</v>
      </c>
      <c r="K11" s="113">
        <f t="shared" ref="K11:N12" si="2">G11+C11</f>
        <v>102</v>
      </c>
      <c r="L11" s="113">
        <f t="shared" si="2"/>
        <v>117</v>
      </c>
      <c r="M11" s="113">
        <f t="shared" si="2"/>
        <v>117</v>
      </c>
      <c r="N11" s="113">
        <f t="shared" si="2"/>
        <v>183</v>
      </c>
      <c r="O11" s="83"/>
      <c r="P11" s="232"/>
      <c r="Q11" s="92"/>
    </row>
    <row r="12" spans="1:1609" ht="15.4" customHeight="1" x14ac:dyDescent="0.35">
      <c r="A12" s="101"/>
      <c r="B12" s="107" t="s">
        <v>188</v>
      </c>
      <c r="C12" s="114">
        <v>61</v>
      </c>
      <c r="D12" s="114">
        <v>61</v>
      </c>
      <c r="E12" s="114">
        <v>80</v>
      </c>
      <c r="F12" s="114">
        <v>98</v>
      </c>
      <c r="G12" s="114">
        <v>47</v>
      </c>
      <c r="H12" s="114">
        <v>47</v>
      </c>
      <c r="I12" s="114">
        <v>47</v>
      </c>
      <c r="J12" s="114">
        <v>47</v>
      </c>
      <c r="K12" s="114">
        <f t="shared" si="2"/>
        <v>108</v>
      </c>
      <c r="L12" s="114">
        <f t="shared" si="2"/>
        <v>108</v>
      </c>
      <c r="M12" s="114">
        <f t="shared" si="2"/>
        <v>127</v>
      </c>
      <c r="N12" s="114">
        <f t="shared" si="2"/>
        <v>145</v>
      </c>
      <c r="O12" s="83"/>
      <c r="P12" s="232"/>
      <c r="Q12" s="92"/>
    </row>
    <row r="13" spans="1:1609" ht="15.4" customHeight="1" x14ac:dyDescent="0.35">
      <c r="A13" s="101"/>
      <c r="B13" s="107" t="s">
        <v>274</v>
      </c>
      <c r="C13" s="113">
        <v>81</v>
      </c>
      <c r="D13" s="113">
        <v>91</v>
      </c>
      <c r="E13" s="113">
        <v>122</v>
      </c>
      <c r="F13" s="113">
        <v>131</v>
      </c>
      <c r="G13" s="113">
        <v>23</v>
      </c>
      <c r="H13" s="113">
        <v>23</v>
      </c>
      <c r="I13" s="113">
        <v>23</v>
      </c>
      <c r="J13" s="113">
        <v>33</v>
      </c>
      <c r="K13" s="113">
        <v>104</v>
      </c>
      <c r="L13" s="113">
        <v>114</v>
      </c>
      <c r="M13" s="113">
        <v>145</v>
      </c>
      <c r="N13" s="113">
        <v>164</v>
      </c>
      <c r="O13" s="83"/>
      <c r="P13" s="232"/>
      <c r="Q13" s="92"/>
    </row>
    <row r="14" spans="1:1609" ht="15.4" customHeight="1" x14ac:dyDescent="0.35">
      <c r="A14" s="101"/>
      <c r="B14" s="126" t="s">
        <v>232</v>
      </c>
      <c r="C14" s="127">
        <v>82</v>
      </c>
      <c r="D14" s="127">
        <v>88</v>
      </c>
      <c r="E14" s="127">
        <v>195</v>
      </c>
      <c r="F14" s="127">
        <v>195</v>
      </c>
      <c r="G14" s="127">
        <v>22</v>
      </c>
      <c r="H14" s="127">
        <v>22</v>
      </c>
      <c r="I14" s="127">
        <v>22</v>
      </c>
      <c r="J14" s="127">
        <v>22</v>
      </c>
      <c r="K14" s="127">
        <v>104</v>
      </c>
      <c r="L14" s="127">
        <v>110</v>
      </c>
      <c r="M14" s="127">
        <v>217</v>
      </c>
      <c r="N14" s="127">
        <v>217</v>
      </c>
      <c r="O14" s="128"/>
      <c r="P14" s="232"/>
      <c r="Q14" s="92"/>
    </row>
    <row r="15" spans="1:1609" ht="15.4" customHeight="1" x14ac:dyDescent="0.35">
      <c r="A15" s="101"/>
      <c r="B15" s="107" t="s">
        <v>243</v>
      </c>
      <c r="C15" s="113">
        <v>75</v>
      </c>
      <c r="D15" s="113">
        <v>75</v>
      </c>
      <c r="E15" s="113">
        <v>75</v>
      </c>
      <c r="F15" s="113">
        <v>148</v>
      </c>
      <c r="G15" s="113">
        <v>56</v>
      </c>
      <c r="H15" s="113">
        <v>70</v>
      </c>
      <c r="I15" s="113">
        <v>92</v>
      </c>
      <c r="J15" s="113">
        <v>70</v>
      </c>
      <c r="K15" s="113">
        <v>131</v>
      </c>
      <c r="L15" s="113">
        <v>145</v>
      </c>
      <c r="M15" s="113">
        <v>167</v>
      </c>
      <c r="N15" s="113">
        <v>218</v>
      </c>
      <c r="O15" s="83"/>
      <c r="P15" s="232"/>
      <c r="Q15" s="92"/>
    </row>
    <row r="16" spans="1:1609" ht="15.4" customHeight="1" x14ac:dyDescent="0.35">
      <c r="A16" s="101"/>
      <c r="B16" s="107" t="s">
        <v>263</v>
      </c>
      <c r="C16" s="113">
        <v>67</v>
      </c>
      <c r="D16" s="113">
        <v>68</v>
      </c>
      <c r="E16" s="113">
        <v>105</v>
      </c>
      <c r="F16" s="113">
        <v>105</v>
      </c>
      <c r="G16" s="113">
        <v>40</v>
      </c>
      <c r="H16" s="113">
        <v>40</v>
      </c>
      <c r="I16" s="113">
        <v>40</v>
      </c>
      <c r="J16" s="113">
        <v>40</v>
      </c>
      <c r="K16" s="113">
        <v>107</v>
      </c>
      <c r="L16" s="113">
        <v>108</v>
      </c>
      <c r="M16" s="113">
        <v>145</v>
      </c>
      <c r="N16" s="113">
        <v>145</v>
      </c>
      <c r="O16" s="83"/>
      <c r="P16" s="232"/>
      <c r="Q16" s="92"/>
    </row>
    <row r="17" spans="1:17" ht="15.4" customHeight="1" x14ac:dyDescent="0.35">
      <c r="A17" s="101"/>
      <c r="B17" s="107" t="s">
        <v>224</v>
      </c>
      <c r="C17" s="113">
        <v>78</v>
      </c>
      <c r="D17" s="113">
        <v>96</v>
      </c>
      <c r="E17" s="113">
        <v>207</v>
      </c>
      <c r="F17" s="113">
        <v>207</v>
      </c>
      <c r="G17" s="113">
        <v>16</v>
      </c>
      <c r="H17" s="113">
        <v>16</v>
      </c>
      <c r="I17" s="113">
        <v>16</v>
      </c>
      <c r="J17" s="113">
        <v>16</v>
      </c>
      <c r="K17" s="113">
        <f>G17+C17</f>
        <v>94</v>
      </c>
      <c r="L17" s="113">
        <f>D17+H17</f>
        <v>112</v>
      </c>
      <c r="M17" s="113">
        <f>E17+I17</f>
        <v>223</v>
      </c>
      <c r="N17" s="113">
        <f>F17+J17</f>
        <v>223</v>
      </c>
      <c r="O17" s="83"/>
      <c r="P17" s="232"/>
      <c r="Q17" s="92"/>
    </row>
    <row r="18" spans="1:17" s="523" customFormat="1" ht="15.4" customHeight="1" x14ac:dyDescent="0.35">
      <c r="A18" s="519"/>
      <c r="B18" s="520" t="s">
        <v>283</v>
      </c>
      <c r="C18" s="114">
        <v>29</v>
      </c>
      <c r="D18" s="114">
        <v>47</v>
      </c>
      <c r="E18" s="114">
        <v>57</v>
      </c>
      <c r="F18" s="114">
        <v>60</v>
      </c>
      <c r="G18" s="114">
        <v>56</v>
      </c>
      <c r="H18" s="114">
        <v>76</v>
      </c>
      <c r="I18" s="114">
        <v>78</v>
      </c>
      <c r="J18" s="114">
        <v>83</v>
      </c>
      <c r="K18" s="114">
        <v>85</v>
      </c>
      <c r="L18" s="114">
        <v>123</v>
      </c>
      <c r="M18" s="114">
        <v>135</v>
      </c>
      <c r="N18" s="114">
        <v>143</v>
      </c>
      <c r="O18" s="84"/>
      <c r="P18" s="521"/>
      <c r="Q18" s="522"/>
    </row>
    <row r="19" spans="1:17" s="180" customFormat="1" ht="15.4" customHeight="1" x14ac:dyDescent="0.35">
      <c r="A19" s="465"/>
      <c r="B19" s="466" t="s">
        <v>284</v>
      </c>
      <c r="C19" s="127">
        <v>54</v>
      </c>
      <c r="D19" s="127">
        <v>54</v>
      </c>
      <c r="E19" s="127">
        <v>79</v>
      </c>
      <c r="F19" s="127">
        <v>138</v>
      </c>
      <c r="G19" s="127">
        <v>51</v>
      </c>
      <c r="H19" s="127">
        <v>51</v>
      </c>
      <c r="I19" s="127">
        <v>51</v>
      </c>
      <c r="J19" s="127">
        <v>51</v>
      </c>
      <c r="K19" s="127">
        <v>105</v>
      </c>
      <c r="L19" s="127">
        <v>105</v>
      </c>
      <c r="M19" s="127">
        <v>130</v>
      </c>
      <c r="N19" s="127">
        <v>189</v>
      </c>
      <c r="O19" s="128"/>
      <c r="P19" s="467"/>
      <c r="Q19" s="468"/>
    </row>
    <row r="20" spans="1:17" s="180" customFormat="1" ht="15.4" customHeight="1" x14ac:dyDescent="0.35">
      <c r="A20" s="465"/>
      <c r="B20" s="466" t="s">
        <v>285</v>
      </c>
      <c r="C20" s="127">
        <v>54</v>
      </c>
      <c r="D20" s="127">
        <v>60</v>
      </c>
      <c r="E20" s="127">
        <v>67</v>
      </c>
      <c r="F20" s="127">
        <v>151</v>
      </c>
      <c r="G20" s="127">
        <v>78</v>
      </c>
      <c r="H20" s="127">
        <v>78</v>
      </c>
      <c r="I20" s="127">
        <v>78</v>
      </c>
      <c r="J20" s="127">
        <v>78</v>
      </c>
      <c r="K20" s="127">
        <v>132</v>
      </c>
      <c r="L20" s="127">
        <v>138</v>
      </c>
      <c r="M20" s="127">
        <v>145</v>
      </c>
      <c r="N20" s="127">
        <v>229</v>
      </c>
      <c r="O20" s="128"/>
      <c r="P20" s="467"/>
      <c r="Q20" s="468"/>
    </row>
    <row r="21" spans="1:17" ht="15.4" customHeight="1" x14ac:dyDescent="0.35">
      <c r="A21" s="101"/>
      <c r="B21" s="107" t="s">
        <v>194</v>
      </c>
      <c r="C21" s="113">
        <v>56</v>
      </c>
      <c r="D21" s="113">
        <v>73</v>
      </c>
      <c r="E21" s="113">
        <v>73</v>
      </c>
      <c r="F21" s="113">
        <v>268</v>
      </c>
      <c r="G21" s="113">
        <v>50</v>
      </c>
      <c r="H21" s="113">
        <v>50</v>
      </c>
      <c r="I21" s="113">
        <v>50</v>
      </c>
      <c r="J21" s="113">
        <v>50</v>
      </c>
      <c r="K21" s="113">
        <v>106</v>
      </c>
      <c r="L21" s="113">
        <v>123</v>
      </c>
      <c r="M21" s="113">
        <v>123</v>
      </c>
      <c r="N21" s="113">
        <v>318</v>
      </c>
      <c r="O21" s="91"/>
      <c r="P21" s="233"/>
      <c r="Q21" s="92"/>
    </row>
    <row r="22" spans="1:17" ht="15.4" customHeight="1" x14ac:dyDescent="0.35">
      <c r="A22" s="101"/>
      <c r="B22" s="107" t="s">
        <v>268</v>
      </c>
      <c r="C22" s="113">
        <v>0</v>
      </c>
      <c r="D22" s="113">
        <v>73</v>
      </c>
      <c r="E22" s="113" t="s">
        <v>195</v>
      </c>
      <c r="F22" s="113" t="s">
        <v>195</v>
      </c>
      <c r="G22" s="113">
        <v>0</v>
      </c>
      <c r="H22" s="113">
        <v>45</v>
      </c>
      <c r="I22" s="113" t="s">
        <v>195</v>
      </c>
      <c r="J22" s="113" t="s">
        <v>195</v>
      </c>
      <c r="K22" s="113">
        <v>0</v>
      </c>
      <c r="L22" s="113">
        <v>118</v>
      </c>
      <c r="M22" s="113" t="s">
        <v>195</v>
      </c>
      <c r="N22" s="113" t="s">
        <v>195</v>
      </c>
      <c r="O22" s="83"/>
      <c r="P22" s="232"/>
      <c r="Q22" s="92"/>
    </row>
    <row r="23" spans="1:17" ht="15.4" customHeight="1" x14ac:dyDescent="0.35">
      <c r="A23" s="101"/>
      <c r="B23" s="107" t="s">
        <v>269</v>
      </c>
      <c r="C23" s="113" t="s">
        <v>195</v>
      </c>
      <c r="D23" s="113">
        <v>101</v>
      </c>
      <c r="E23" s="113">
        <v>101</v>
      </c>
      <c r="F23" s="113">
        <v>268</v>
      </c>
      <c r="G23" s="113" t="s">
        <v>195</v>
      </c>
      <c r="H23" s="113">
        <v>59</v>
      </c>
      <c r="I23" s="113">
        <v>59</v>
      </c>
      <c r="J23" s="113">
        <v>59</v>
      </c>
      <c r="K23" s="113" t="s">
        <v>195</v>
      </c>
      <c r="L23" s="113">
        <v>160</v>
      </c>
      <c r="M23" s="113">
        <v>160</v>
      </c>
      <c r="N23" s="113">
        <v>327</v>
      </c>
      <c r="O23" s="83"/>
      <c r="P23" s="92"/>
      <c r="Q23" s="92"/>
    </row>
    <row r="24" spans="1:17" ht="15.4" customHeight="1" x14ac:dyDescent="0.35">
      <c r="A24" s="101"/>
      <c r="B24" s="107" t="s">
        <v>270</v>
      </c>
      <c r="C24" s="113">
        <v>56</v>
      </c>
      <c r="D24" s="113">
        <v>73</v>
      </c>
      <c r="E24" s="113">
        <v>73</v>
      </c>
      <c r="F24" s="113">
        <v>268</v>
      </c>
      <c r="G24" s="113">
        <v>59</v>
      </c>
      <c r="H24" s="113">
        <v>59</v>
      </c>
      <c r="I24" s="113">
        <v>59</v>
      </c>
      <c r="J24" s="113">
        <v>59</v>
      </c>
      <c r="K24" s="113">
        <v>115</v>
      </c>
      <c r="L24" s="113">
        <v>132</v>
      </c>
      <c r="M24" s="113">
        <v>132</v>
      </c>
      <c r="N24" s="113">
        <v>327</v>
      </c>
      <c r="O24" s="83"/>
      <c r="P24" s="92"/>
      <c r="Q24" s="92"/>
    </row>
    <row r="25" spans="1:17" ht="15.4" customHeight="1" thickBot="1" x14ac:dyDescent="0.4">
      <c r="A25" s="101"/>
      <c r="B25" s="108" t="s">
        <v>271</v>
      </c>
      <c r="C25" s="115" t="s">
        <v>195</v>
      </c>
      <c r="D25" s="115">
        <v>82</v>
      </c>
      <c r="E25" s="115">
        <v>82</v>
      </c>
      <c r="F25" s="115">
        <v>268</v>
      </c>
      <c r="G25" s="115" t="s">
        <v>195</v>
      </c>
      <c r="H25" s="115">
        <v>59</v>
      </c>
      <c r="I25" s="115">
        <v>59</v>
      </c>
      <c r="J25" s="115">
        <v>59</v>
      </c>
      <c r="K25" s="115" t="s">
        <v>195</v>
      </c>
      <c r="L25" s="115">
        <v>141</v>
      </c>
      <c r="M25" s="115">
        <v>141</v>
      </c>
      <c r="N25" s="115">
        <v>327</v>
      </c>
      <c r="O25" s="84"/>
      <c r="P25" s="92"/>
      <c r="Q25" s="92"/>
    </row>
    <row r="26" spans="1:17" ht="15.4" customHeight="1" thickTop="1" thickBot="1" x14ac:dyDescent="0.4">
      <c r="A26" s="101"/>
      <c r="B26" s="121"/>
      <c r="C26" s="612" t="s">
        <v>130</v>
      </c>
      <c r="D26" s="613"/>
      <c r="E26" s="613"/>
      <c r="F26" s="613"/>
      <c r="G26" s="612" t="s">
        <v>129</v>
      </c>
      <c r="H26" s="613"/>
      <c r="I26" s="613"/>
      <c r="J26" s="614"/>
      <c r="K26" s="613" t="s">
        <v>131</v>
      </c>
      <c r="L26" s="613"/>
      <c r="M26" s="613"/>
      <c r="N26" s="613"/>
      <c r="O26" s="84"/>
      <c r="P26" s="92"/>
      <c r="Q26" s="92"/>
    </row>
    <row r="27" spans="1:17" ht="15.4" customHeight="1" thickTop="1" x14ac:dyDescent="0.35">
      <c r="A27" s="101"/>
      <c r="B27" s="123" t="s">
        <v>263</v>
      </c>
      <c r="C27" s="583" t="s">
        <v>264</v>
      </c>
      <c r="D27" s="584"/>
      <c r="E27" s="585"/>
      <c r="F27" s="586" t="s">
        <v>265</v>
      </c>
      <c r="G27" s="587"/>
      <c r="H27" s="583" t="s">
        <v>266</v>
      </c>
      <c r="I27" s="584"/>
      <c r="J27" s="584"/>
      <c r="K27" s="585"/>
      <c r="L27" s="83"/>
      <c r="M27" s="83"/>
      <c r="N27" s="83"/>
      <c r="O27" s="83"/>
      <c r="P27" s="92"/>
      <c r="Q27" s="92"/>
    </row>
    <row r="28" spans="1:17" ht="15.4" customHeight="1" x14ac:dyDescent="0.35">
      <c r="A28" s="101"/>
      <c r="B28" s="107"/>
      <c r="C28" s="575">
        <v>90</v>
      </c>
      <c r="D28" s="576"/>
      <c r="E28" s="577"/>
      <c r="F28" s="578">
        <v>40</v>
      </c>
      <c r="G28" s="579"/>
      <c r="H28" s="575">
        <v>130</v>
      </c>
      <c r="I28" s="576"/>
      <c r="J28" s="576"/>
      <c r="K28" s="577"/>
      <c r="L28" s="83"/>
      <c r="M28" s="83"/>
      <c r="N28" s="83"/>
      <c r="O28" s="83"/>
      <c r="P28" s="92"/>
      <c r="Q28" s="92"/>
    </row>
    <row r="29" spans="1:17" ht="15.4" customHeight="1" x14ac:dyDescent="0.35">
      <c r="A29" s="101"/>
      <c r="B29" s="107" t="s">
        <v>263</v>
      </c>
      <c r="C29" s="575" t="s">
        <v>267</v>
      </c>
      <c r="D29" s="576"/>
      <c r="E29" s="577"/>
      <c r="F29" s="578" t="s">
        <v>267</v>
      </c>
      <c r="G29" s="579"/>
      <c r="H29" s="575" t="s">
        <v>267</v>
      </c>
      <c r="I29" s="576"/>
      <c r="J29" s="576"/>
      <c r="K29" s="577"/>
      <c r="L29" s="83"/>
      <c r="M29" s="83"/>
      <c r="N29" s="83"/>
      <c r="O29" s="83"/>
    </row>
    <row r="30" spans="1:17" ht="15.4" customHeight="1" x14ac:dyDescent="0.35">
      <c r="A30" s="101"/>
      <c r="B30" s="107"/>
      <c r="C30" s="575">
        <v>115</v>
      </c>
      <c r="D30" s="576"/>
      <c r="E30" s="577"/>
      <c r="F30" s="578">
        <v>40</v>
      </c>
      <c r="G30" s="579"/>
      <c r="H30" s="575">
        <v>115</v>
      </c>
      <c r="I30" s="576"/>
      <c r="J30" s="576"/>
      <c r="K30" s="577"/>
      <c r="L30" s="83"/>
      <c r="M30" s="83"/>
      <c r="N30" s="83"/>
      <c r="O30" s="83"/>
    </row>
    <row r="31" spans="1:17" ht="15.4" customHeight="1" x14ac:dyDescent="0.35">
      <c r="A31" s="101"/>
      <c r="B31" s="107" t="s">
        <v>263</v>
      </c>
      <c r="C31" s="575" t="s">
        <v>252</v>
      </c>
      <c r="D31" s="576"/>
      <c r="E31" s="577"/>
      <c r="F31" s="578" t="s">
        <v>252</v>
      </c>
      <c r="G31" s="579"/>
      <c r="H31" s="575" t="s">
        <v>252</v>
      </c>
      <c r="I31" s="576"/>
      <c r="J31" s="576"/>
      <c r="K31" s="577"/>
      <c r="L31" s="83"/>
      <c r="M31" s="83"/>
      <c r="N31" s="83"/>
      <c r="O31" s="83"/>
    </row>
    <row r="32" spans="1:17" ht="15.4" customHeight="1" thickBot="1" x14ac:dyDescent="0.4">
      <c r="A32" s="101"/>
      <c r="B32" s="469"/>
      <c r="C32" s="588">
        <v>150</v>
      </c>
      <c r="D32" s="589"/>
      <c r="E32" s="590"/>
      <c r="F32" s="591">
        <v>40</v>
      </c>
      <c r="G32" s="592"/>
      <c r="H32" s="588">
        <v>150</v>
      </c>
      <c r="I32" s="589"/>
      <c r="J32" s="589"/>
      <c r="K32" s="590"/>
      <c r="L32" s="83"/>
      <c r="M32" s="83"/>
      <c r="N32" s="83"/>
      <c r="O32" s="83"/>
    </row>
    <row r="33" spans="1:15" s="269" customFormat="1" ht="15.4" customHeight="1" thickTop="1" x14ac:dyDescent="0.35">
      <c r="A33" s="293"/>
      <c r="B33" s="123" t="s">
        <v>284</v>
      </c>
      <c r="C33" s="583" t="s">
        <v>264</v>
      </c>
      <c r="D33" s="584"/>
      <c r="E33" s="585"/>
      <c r="F33" s="586" t="s">
        <v>265</v>
      </c>
      <c r="G33" s="587"/>
      <c r="H33" s="583" t="s">
        <v>266</v>
      </c>
      <c r="I33" s="584"/>
      <c r="J33" s="584"/>
      <c r="K33" s="585"/>
      <c r="L33" s="264"/>
      <c r="M33" s="264"/>
      <c r="N33" s="264"/>
      <c r="O33" s="264"/>
    </row>
    <row r="34" spans="1:15" s="269" customFormat="1" ht="15.4" customHeight="1" thickBot="1" x14ac:dyDescent="0.4">
      <c r="A34" s="293"/>
      <c r="B34" s="108"/>
      <c r="C34" s="603">
        <v>75</v>
      </c>
      <c r="D34" s="604"/>
      <c r="E34" s="605"/>
      <c r="F34" s="603">
        <v>51</v>
      </c>
      <c r="G34" s="605"/>
      <c r="H34" s="603">
        <v>126</v>
      </c>
      <c r="I34" s="604"/>
      <c r="J34" s="604"/>
      <c r="K34" s="605"/>
      <c r="L34" s="264"/>
      <c r="M34" s="264"/>
      <c r="N34" s="264"/>
      <c r="O34" s="264"/>
    </row>
    <row r="35" spans="1:15" ht="15.4" customHeight="1" thickTop="1" x14ac:dyDescent="0.35">
      <c r="A35" s="101"/>
      <c r="B35" s="470" t="s">
        <v>224</v>
      </c>
      <c r="C35" s="593" t="s">
        <v>260</v>
      </c>
      <c r="D35" s="594"/>
      <c r="E35" s="595"/>
      <c r="F35" s="596" t="s">
        <v>261</v>
      </c>
      <c r="G35" s="597"/>
      <c r="H35" s="600" t="s">
        <v>262</v>
      </c>
      <c r="I35" s="601"/>
      <c r="J35" s="601"/>
      <c r="K35" s="602"/>
      <c r="L35" s="83"/>
      <c r="M35" s="83"/>
      <c r="N35" s="83"/>
      <c r="O35" s="83"/>
    </row>
    <row r="36" spans="1:15" ht="15.4" customHeight="1" thickBot="1" x14ac:dyDescent="0.4">
      <c r="A36" s="101"/>
      <c r="B36" s="108"/>
      <c r="C36" s="580">
        <v>122</v>
      </c>
      <c r="D36" s="581"/>
      <c r="E36" s="582"/>
      <c r="F36" s="598">
        <v>16</v>
      </c>
      <c r="G36" s="599"/>
      <c r="H36" s="580">
        <v>138</v>
      </c>
      <c r="I36" s="581"/>
      <c r="J36" s="581"/>
      <c r="K36" s="582"/>
      <c r="L36" s="117"/>
      <c r="M36" s="83"/>
      <c r="O36" s="83"/>
    </row>
    <row r="37" spans="1:15" ht="17.75" customHeight="1" thickTop="1" x14ac:dyDescent="0.35">
      <c r="A37" s="101"/>
      <c r="C37" s="90"/>
    </row>
    <row r="38" spans="1:15" ht="17.75" customHeight="1" x14ac:dyDescent="0.35">
      <c r="A38" s="101"/>
      <c r="C38" s="90"/>
    </row>
    <row r="39" spans="1:15" ht="17.75" customHeight="1" x14ac:dyDescent="0.35">
      <c r="A39" s="101"/>
      <c r="C39" s="90"/>
    </row>
    <row r="40" spans="1:15" ht="17.75" customHeight="1" x14ac:dyDescent="0.35">
      <c r="A40" s="101"/>
      <c r="C40" s="90"/>
    </row>
    <row r="41" spans="1:15" ht="17.75" customHeight="1" x14ac:dyDescent="0.35">
      <c r="A41" s="101"/>
      <c r="C41" s="90"/>
    </row>
    <row r="42" spans="1:15" ht="17.75" customHeight="1" x14ac:dyDescent="0.35">
      <c r="A42" s="101"/>
      <c r="C42" s="90"/>
    </row>
    <row r="43" spans="1:15" ht="17.75" customHeight="1" x14ac:dyDescent="0.35">
      <c r="A43" s="101"/>
      <c r="C43" s="90"/>
    </row>
    <row r="45" spans="1:15" ht="17.75" customHeight="1" x14ac:dyDescent="0.35">
      <c r="A45" s="88" t="s">
        <v>72</v>
      </c>
    </row>
    <row r="46" spans="1:15" ht="17.75" customHeight="1" x14ac:dyDescent="0.35">
      <c r="A46" s="85" t="s">
        <v>73</v>
      </c>
    </row>
    <row r="47" spans="1:15" ht="17.75" customHeight="1" x14ac:dyDescent="0.35">
      <c r="A47" s="85" t="s">
        <v>74</v>
      </c>
    </row>
    <row r="49" spans="1:1" ht="17.75" customHeight="1" x14ac:dyDescent="0.35">
      <c r="A49" s="85" t="s">
        <v>75</v>
      </c>
    </row>
    <row r="50" spans="1:1" ht="17.75" customHeight="1" x14ac:dyDescent="0.35">
      <c r="A50" s="85" t="s">
        <v>76</v>
      </c>
    </row>
  </sheetData>
  <mergeCells count="36">
    <mergeCell ref="C29:E29"/>
    <mergeCell ref="F29:G29"/>
    <mergeCell ref="H29:K29"/>
    <mergeCell ref="C30:E30"/>
    <mergeCell ref="F30:G30"/>
    <mergeCell ref="H30:K30"/>
    <mergeCell ref="C1:F1"/>
    <mergeCell ref="K1:N1"/>
    <mergeCell ref="G1:J1"/>
    <mergeCell ref="C26:F26"/>
    <mergeCell ref="G26:J26"/>
    <mergeCell ref="K26:N26"/>
    <mergeCell ref="C36:E36"/>
    <mergeCell ref="F35:G35"/>
    <mergeCell ref="F36:G36"/>
    <mergeCell ref="H35:K35"/>
    <mergeCell ref="H33:K33"/>
    <mergeCell ref="C34:E34"/>
    <mergeCell ref="F34:G34"/>
    <mergeCell ref="H34:K34"/>
    <mergeCell ref="C31:E31"/>
    <mergeCell ref="F31:G31"/>
    <mergeCell ref="H36:K36"/>
    <mergeCell ref="C27:E27"/>
    <mergeCell ref="C28:E28"/>
    <mergeCell ref="F27:G27"/>
    <mergeCell ref="F28:G28"/>
    <mergeCell ref="H27:K27"/>
    <mergeCell ref="H28:K28"/>
    <mergeCell ref="H31:K31"/>
    <mergeCell ref="C32:E32"/>
    <mergeCell ref="F32:G32"/>
    <mergeCell ref="H32:K32"/>
    <mergeCell ref="C33:E33"/>
    <mergeCell ref="F33:G33"/>
    <mergeCell ref="C35:E35"/>
  </mergeCells>
  <hyperlinks>
    <hyperlink ref="A3" r:id="rId1" xr:uid="{00000000-0004-0000-0000-000000000000}"/>
  </hyperlinks>
  <pageMargins left="0.25" right="0.25" top="0.75" bottom="0.75" header="0.3" footer="0.3"/>
  <pageSetup scale="81" orientation="landscape" verticalDpi="598" r:id="rId2"/>
  <colBreaks count="1" manualBreakCount="1">
    <brk id="1" max="2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JP236"/>
  <sheetViews>
    <sheetView view="pageBreakPreview" topLeftCell="P205" zoomScale="60" zoomScaleNormal="75" workbookViewId="0">
      <selection activeCell="P210" sqref="P210:P216"/>
    </sheetView>
  </sheetViews>
  <sheetFormatPr defaultColWidth="9" defaultRowHeight="17.75" customHeight="1" x14ac:dyDescent="0.35"/>
  <cols>
    <col min="1" max="1" width="24.6328125" style="85" hidden="1" customWidth="1"/>
    <col min="2" max="2" width="18.6328125" style="86" hidden="1" customWidth="1"/>
    <col min="3" max="3" width="6.81640625" style="85" hidden="1" customWidth="1"/>
    <col min="4" max="4" width="7.08984375" style="85" hidden="1" customWidth="1"/>
    <col min="5" max="5" width="6.81640625" style="85" hidden="1" customWidth="1"/>
    <col min="6" max="6" width="11.6328125" style="85" hidden="1" customWidth="1"/>
    <col min="7" max="7" width="7.6328125" style="85" hidden="1" customWidth="1"/>
    <col min="8" max="9" width="6.81640625" style="85" hidden="1" customWidth="1"/>
    <col min="10" max="10" width="11.7265625" style="85" hidden="1" customWidth="1"/>
    <col min="11" max="13" width="8.26953125" style="85" hidden="1" customWidth="1"/>
    <col min="14" max="14" width="11.6328125" style="85" hidden="1" customWidth="1"/>
    <col min="15" max="15" width="10.26953125" style="85" hidden="1" customWidth="1"/>
    <col min="16" max="16" width="8.453125" style="272" customWidth="1"/>
    <col min="17" max="17" width="26.6328125" style="85" customWidth="1"/>
    <col min="18" max="18" width="7.6328125" style="147" customWidth="1"/>
    <col min="19" max="20" width="8.08984375" style="147" customWidth="1"/>
    <col min="21" max="21" width="8.26953125" style="147" customWidth="1"/>
    <col min="22" max="22" width="29.453125" style="338" customWidth="1"/>
    <col min="23" max="23" width="7.08984375" style="276" customWidth="1"/>
    <col min="24" max="24" width="7" style="276" customWidth="1"/>
    <col min="25" max="25" width="6.6328125" style="276" customWidth="1"/>
    <col min="26" max="26" width="8.08984375" style="406" customWidth="1"/>
    <col min="27" max="16384" width="9" style="85"/>
  </cols>
  <sheetData>
    <row r="1" spans="1:1628" s="88" customFormat="1" ht="31.5" customHeight="1" thickTop="1" thickBot="1" x14ac:dyDescent="0.4">
      <c r="A1" s="77"/>
      <c r="B1" s="104"/>
      <c r="C1" s="606" t="s">
        <v>31</v>
      </c>
      <c r="D1" s="607"/>
      <c r="E1" s="607"/>
      <c r="F1" s="608"/>
      <c r="G1" s="609" t="s">
        <v>105</v>
      </c>
      <c r="H1" s="610"/>
      <c r="I1" s="610"/>
      <c r="J1" s="611"/>
      <c r="K1" s="609" t="s">
        <v>32</v>
      </c>
      <c r="L1" s="610"/>
      <c r="M1" s="610"/>
      <c r="N1" s="611"/>
      <c r="O1" s="78"/>
      <c r="P1" s="262"/>
      <c r="Q1" s="616" t="s">
        <v>51</v>
      </c>
      <c r="R1" s="617"/>
      <c r="S1" s="617"/>
      <c r="T1" s="617"/>
      <c r="U1" s="618"/>
      <c r="V1" s="609" t="s">
        <v>35</v>
      </c>
      <c r="W1" s="610"/>
      <c r="X1" s="610"/>
      <c r="Y1" s="610"/>
      <c r="Z1" s="611"/>
      <c r="AA1" s="92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89"/>
      <c r="CD1" s="89"/>
      <c r="CE1" s="89"/>
      <c r="CF1" s="89"/>
      <c r="CG1" s="89"/>
      <c r="CH1" s="89"/>
      <c r="CI1" s="89"/>
      <c r="CJ1" s="89"/>
      <c r="CK1" s="89"/>
      <c r="CL1" s="89"/>
      <c r="CM1" s="89"/>
      <c r="CN1" s="89"/>
      <c r="CO1" s="89"/>
      <c r="CP1" s="89"/>
      <c r="CQ1" s="89"/>
      <c r="CR1" s="89"/>
      <c r="CS1" s="89"/>
      <c r="CT1" s="89"/>
      <c r="CU1" s="89"/>
      <c r="CV1" s="89"/>
      <c r="CW1" s="89"/>
      <c r="CX1" s="89"/>
      <c r="CY1" s="89"/>
      <c r="CZ1" s="89"/>
      <c r="DA1" s="89"/>
      <c r="DB1" s="89"/>
      <c r="DC1" s="89"/>
      <c r="DD1" s="89"/>
      <c r="DE1" s="89"/>
      <c r="DF1" s="89"/>
      <c r="DG1" s="89"/>
      <c r="DH1" s="89"/>
      <c r="DI1" s="89"/>
      <c r="DJ1" s="89"/>
      <c r="DK1" s="89"/>
      <c r="DL1" s="89"/>
      <c r="DM1" s="89"/>
      <c r="DN1" s="89"/>
      <c r="DO1" s="89"/>
      <c r="DP1" s="89"/>
      <c r="DQ1" s="89"/>
      <c r="DR1" s="89"/>
      <c r="DS1" s="89"/>
      <c r="DT1" s="89"/>
      <c r="DU1" s="89"/>
      <c r="DV1" s="89"/>
      <c r="DW1" s="89"/>
      <c r="DX1" s="89"/>
      <c r="DY1" s="89"/>
      <c r="DZ1" s="89"/>
      <c r="EA1" s="89"/>
      <c r="EB1" s="89"/>
      <c r="EC1" s="89"/>
      <c r="ED1" s="89"/>
      <c r="EE1" s="89"/>
      <c r="EF1" s="89"/>
      <c r="EG1" s="89"/>
      <c r="EH1" s="89"/>
      <c r="EI1" s="89"/>
      <c r="EJ1" s="89"/>
      <c r="EK1" s="89"/>
      <c r="EL1" s="89"/>
      <c r="EM1" s="89"/>
      <c r="EN1" s="89"/>
      <c r="EO1" s="89"/>
      <c r="EP1" s="89"/>
      <c r="EQ1" s="89"/>
      <c r="ER1" s="89"/>
      <c r="ES1" s="89"/>
      <c r="ET1" s="89"/>
      <c r="EU1" s="89"/>
      <c r="EV1" s="89"/>
      <c r="EW1" s="89"/>
      <c r="EX1" s="89"/>
      <c r="EY1" s="89"/>
      <c r="EZ1" s="89"/>
      <c r="FA1" s="89"/>
      <c r="FB1" s="89"/>
      <c r="FC1" s="89"/>
      <c r="FD1" s="89"/>
      <c r="FE1" s="89"/>
      <c r="FF1" s="89"/>
      <c r="FG1" s="89"/>
      <c r="FH1" s="89"/>
      <c r="FI1" s="89"/>
      <c r="FJ1" s="89"/>
      <c r="FK1" s="89"/>
      <c r="FL1" s="89"/>
      <c r="FM1" s="89"/>
      <c r="FN1" s="89"/>
      <c r="FO1" s="89"/>
      <c r="FP1" s="89"/>
      <c r="FQ1" s="89"/>
      <c r="FR1" s="89"/>
      <c r="FS1" s="89"/>
      <c r="FT1" s="89"/>
      <c r="FU1" s="89"/>
      <c r="FV1" s="89"/>
      <c r="FW1" s="89"/>
      <c r="FX1" s="89"/>
      <c r="FY1" s="89"/>
      <c r="FZ1" s="89"/>
      <c r="GA1" s="89"/>
      <c r="GB1" s="89"/>
      <c r="GC1" s="89"/>
      <c r="GD1" s="89"/>
      <c r="GE1" s="89"/>
      <c r="GF1" s="89"/>
      <c r="GG1" s="89"/>
      <c r="GH1" s="89"/>
      <c r="GI1" s="89"/>
      <c r="GJ1" s="89"/>
      <c r="GK1" s="89"/>
      <c r="GL1" s="89"/>
      <c r="GM1" s="89"/>
      <c r="GN1" s="89"/>
      <c r="GO1" s="89"/>
      <c r="GP1" s="89"/>
      <c r="GQ1" s="89"/>
      <c r="GR1" s="89"/>
      <c r="GS1" s="89"/>
      <c r="GT1" s="89"/>
      <c r="GU1" s="89"/>
      <c r="GV1" s="89"/>
      <c r="GW1" s="89"/>
      <c r="GX1" s="89"/>
      <c r="GY1" s="89"/>
      <c r="GZ1" s="89"/>
      <c r="HA1" s="89"/>
      <c r="HB1" s="89"/>
      <c r="HC1" s="89"/>
      <c r="HD1" s="89"/>
      <c r="HE1" s="89"/>
      <c r="HF1" s="89"/>
      <c r="HG1" s="89"/>
      <c r="HH1" s="89"/>
      <c r="HI1" s="89"/>
      <c r="HJ1" s="89"/>
      <c r="HK1" s="89"/>
      <c r="HL1" s="89"/>
      <c r="HM1" s="89"/>
      <c r="HN1" s="89"/>
      <c r="HO1" s="89"/>
      <c r="HP1" s="89"/>
      <c r="HQ1" s="89"/>
      <c r="HR1" s="89"/>
      <c r="HS1" s="89"/>
      <c r="HT1" s="89"/>
      <c r="HU1" s="89"/>
      <c r="HV1" s="89"/>
      <c r="HW1" s="89"/>
      <c r="HX1" s="89"/>
      <c r="HY1" s="89"/>
      <c r="HZ1" s="89"/>
      <c r="IA1" s="89"/>
      <c r="IB1" s="89"/>
      <c r="IC1" s="89"/>
      <c r="ID1" s="89"/>
      <c r="IE1" s="89"/>
      <c r="IF1" s="89"/>
      <c r="IG1" s="89"/>
      <c r="IH1" s="89"/>
      <c r="II1" s="89"/>
      <c r="IJ1" s="89"/>
      <c r="IK1" s="89"/>
      <c r="IL1" s="89"/>
      <c r="IM1" s="89"/>
      <c r="IN1" s="89"/>
      <c r="IO1" s="89"/>
      <c r="IP1" s="89"/>
      <c r="IQ1" s="89"/>
      <c r="IR1" s="89"/>
      <c r="IS1" s="89"/>
      <c r="IT1" s="89"/>
      <c r="IU1" s="89"/>
      <c r="IV1" s="89"/>
      <c r="IW1" s="89"/>
      <c r="IX1" s="89"/>
      <c r="IY1" s="89"/>
      <c r="IZ1" s="89"/>
      <c r="JA1" s="89"/>
      <c r="JB1" s="89"/>
      <c r="JC1" s="89"/>
      <c r="JD1" s="89"/>
      <c r="JE1" s="89"/>
      <c r="JF1" s="89"/>
      <c r="JG1" s="89"/>
      <c r="JH1" s="89"/>
      <c r="JI1" s="89"/>
      <c r="JJ1" s="89"/>
      <c r="JK1" s="89"/>
      <c r="JL1" s="89"/>
      <c r="JM1" s="89"/>
      <c r="JN1" s="89"/>
      <c r="JO1" s="89"/>
      <c r="JP1" s="89"/>
      <c r="JQ1" s="89"/>
      <c r="JR1" s="89"/>
      <c r="JS1" s="89"/>
      <c r="JT1" s="89"/>
      <c r="JU1" s="89"/>
      <c r="JV1" s="89"/>
      <c r="JW1" s="89"/>
      <c r="JX1" s="89"/>
      <c r="JY1" s="89"/>
      <c r="JZ1" s="89"/>
      <c r="KA1" s="89"/>
      <c r="KB1" s="89"/>
      <c r="KC1" s="89"/>
      <c r="KD1" s="89"/>
      <c r="KE1" s="89"/>
      <c r="KF1" s="89"/>
      <c r="KG1" s="89"/>
      <c r="KH1" s="89"/>
      <c r="KI1" s="89"/>
      <c r="KJ1" s="89"/>
      <c r="KK1" s="89"/>
      <c r="KL1" s="89"/>
      <c r="KM1" s="89"/>
      <c r="KN1" s="89"/>
      <c r="KO1" s="89"/>
      <c r="KP1" s="89"/>
      <c r="KQ1" s="89"/>
      <c r="KR1" s="89"/>
      <c r="KS1" s="89"/>
      <c r="KT1" s="89"/>
      <c r="KU1" s="89"/>
      <c r="KV1" s="89"/>
      <c r="KW1" s="89"/>
      <c r="KX1" s="89"/>
      <c r="KY1" s="89"/>
      <c r="KZ1" s="89"/>
      <c r="LA1" s="89"/>
      <c r="LB1" s="89"/>
      <c r="LC1" s="89"/>
      <c r="LD1" s="89"/>
      <c r="LE1" s="89"/>
      <c r="LF1" s="89"/>
      <c r="LG1" s="89"/>
      <c r="LH1" s="89"/>
      <c r="LI1" s="89"/>
      <c r="LJ1" s="89"/>
      <c r="LK1" s="89"/>
      <c r="LL1" s="89"/>
      <c r="LM1" s="89"/>
      <c r="LN1" s="89"/>
      <c r="LO1" s="89"/>
      <c r="LP1" s="89"/>
      <c r="LQ1" s="89"/>
      <c r="LR1" s="89"/>
      <c r="LS1" s="89"/>
      <c r="LT1" s="89"/>
      <c r="LU1" s="89"/>
      <c r="LV1" s="89"/>
      <c r="LW1" s="89"/>
      <c r="LX1" s="89"/>
      <c r="LY1" s="89"/>
      <c r="LZ1" s="89"/>
      <c r="MA1" s="89"/>
      <c r="MB1" s="89"/>
      <c r="MC1" s="89"/>
      <c r="MD1" s="89"/>
      <c r="ME1" s="89"/>
      <c r="MF1" s="89"/>
      <c r="MG1" s="89"/>
      <c r="MH1" s="89"/>
      <c r="MI1" s="89"/>
      <c r="MJ1" s="89"/>
      <c r="MK1" s="89"/>
      <c r="ML1" s="89"/>
      <c r="MM1" s="89"/>
      <c r="MN1" s="89"/>
      <c r="MO1" s="89"/>
      <c r="MP1" s="89"/>
      <c r="MQ1" s="89"/>
      <c r="MR1" s="89"/>
      <c r="MS1" s="89"/>
      <c r="MT1" s="89"/>
      <c r="MU1" s="89"/>
      <c r="MV1" s="89"/>
      <c r="MW1" s="89"/>
      <c r="MX1" s="89"/>
      <c r="MY1" s="89"/>
      <c r="MZ1" s="89"/>
      <c r="NA1" s="89"/>
      <c r="NB1" s="89"/>
      <c r="NC1" s="89"/>
      <c r="ND1" s="89"/>
      <c r="NE1" s="89"/>
      <c r="NF1" s="89"/>
      <c r="NG1" s="89"/>
      <c r="NH1" s="89"/>
      <c r="NI1" s="89"/>
      <c r="NJ1" s="89"/>
      <c r="NK1" s="89"/>
      <c r="NL1" s="89"/>
      <c r="NM1" s="89"/>
      <c r="NN1" s="89"/>
      <c r="NO1" s="89"/>
      <c r="NP1" s="89"/>
      <c r="NQ1" s="89"/>
      <c r="NR1" s="89"/>
      <c r="NS1" s="89"/>
      <c r="NT1" s="89"/>
      <c r="NU1" s="89"/>
      <c r="NV1" s="89"/>
      <c r="NW1" s="89"/>
      <c r="NX1" s="89"/>
      <c r="NY1" s="89"/>
      <c r="NZ1" s="89"/>
      <c r="OA1" s="89"/>
      <c r="OB1" s="89"/>
      <c r="OC1" s="89"/>
      <c r="OD1" s="89"/>
      <c r="OE1" s="89"/>
      <c r="OF1" s="89"/>
      <c r="OG1" s="89"/>
      <c r="OH1" s="89"/>
      <c r="OI1" s="89"/>
      <c r="OJ1" s="89"/>
      <c r="OK1" s="89"/>
      <c r="OL1" s="89"/>
      <c r="OM1" s="89"/>
      <c r="ON1" s="89"/>
      <c r="OO1" s="89"/>
      <c r="OP1" s="89"/>
      <c r="OQ1" s="89"/>
      <c r="OR1" s="89"/>
      <c r="OS1" s="89"/>
      <c r="OT1" s="89"/>
      <c r="OU1" s="89"/>
      <c r="OV1" s="89"/>
      <c r="OW1" s="89"/>
      <c r="OX1" s="89"/>
      <c r="OY1" s="89"/>
      <c r="OZ1" s="89"/>
      <c r="PA1" s="89"/>
      <c r="PB1" s="89"/>
      <c r="PC1" s="89"/>
      <c r="PD1" s="89"/>
      <c r="PE1" s="89"/>
      <c r="PF1" s="89"/>
      <c r="PG1" s="89"/>
      <c r="PH1" s="89"/>
      <c r="PI1" s="89"/>
      <c r="PJ1" s="89"/>
      <c r="PK1" s="89"/>
      <c r="PL1" s="89"/>
      <c r="PM1" s="89"/>
      <c r="PN1" s="89"/>
      <c r="PO1" s="89"/>
      <c r="PP1" s="89"/>
      <c r="PQ1" s="89"/>
      <c r="PR1" s="89"/>
      <c r="PS1" s="89"/>
      <c r="PT1" s="89"/>
      <c r="PU1" s="89"/>
      <c r="PV1" s="89"/>
      <c r="PW1" s="89"/>
      <c r="PX1" s="89"/>
      <c r="PY1" s="89"/>
      <c r="PZ1" s="89"/>
      <c r="QA1" s="89"/>
      <c r="QB1" s="89"/>
      <c r="QC1" s="89"/>
      <c r="QD1" s="89"/>
      <c r="QE1" s="89"/>
      <c r="QF1" s="89"/>
      <c r="QG1" s="89"/>
      <c r="QH1" s="89"/>
      <c r="QI1" s="89"/>
      <c r="QJ1" s="89"/>
      <c r="QK1" s="89"/>
      <c r="QL1" s="89"/>
      <c r="QM1" s="89"/>
      <c r="QN1" s="89"/>
      <c r="QO1" s="89"/>
      <c r="QP1" s="89"/>
      <c r="QQ1" s="89"/>
      <c r="QR1" s="89"/>
      <c r="QS1" s="89"/>
      <c r="QT1" s="89"/>
      <c r="QU1" s="89"/>
      <c r="QV1" s="89"/>
      <c r="QW1" s="89"/>
      <c r="QX1" s="89"/>
      <c r="QY1" s="89"/>
      <c r="QZ1" s="89"/>
      <c r="RA1" s="89"/>
      <c r="RB1" s="89"/>
      <c r="RC1" s="89"/>
      <c r="RD1" s="89"/>
      <c r="RE1" s="89"/>
      <c r="RF1" s="89"/>
      <c r="RG1" s="89"/>
      <c r="RH1" s="89"/>
      <c r="RI1" s="89"/>
      <c r="RJ1" s="89"/>
      <c r="RK1" s="89"/>
      <c r="RL1" s="89"/>
      <c r="RM1" s="89"/>
      <c r="RN1" s="89"/>
      <c r="RO1" s="89"/>
      <c r="RP1" s="89"/>
      <c r="RQ1" s="89"/>
      <c r="RR1" s="89"/>
      <c r="RS1" s="89"/>
      <c r="RT1" s="89"/>
      <c r="RU1" s="89"/>
      <c r="RV1" s="89"/>
      <c r="RW1" s="89"/>
      <c r="RX1" s="89"/>
      <c r="RY1" s="89"/>
      <c r="RZ1" s="89"/>
      <c r="SA1" s="89"/>
      <c r="SB1" s="89"/>
      <c r="SC1" s="89"/>
      <c r="SD1" s="89"/>
      <c r="SE1" s="89"/>
      <c r="SF1" s="89"/>
      <c r="SG1" s="89"/>
      <c r="SH1" s="89"/>
      <c r="SI1" s="89"/>
      <c r="SJ1" s="89"/>
      <c r="SK1" s="89"/>
      <c r="SL1" s="89"/>
      <c r="SM1" s="89"/>
      <c r="SN1" s="89"/>
      <c r="SO1" s="89"/>
      <c r="SP1" s="89"/>
      <c r="SQ1" s="89"/>
      <c r="SR1" s="89"/>
      <c r="SS1" s="89"/>
      <c r="ST1" s="89"/>
      <c r="SU1" s="89"/>
      <c r="SV1" s="89"/>
      <c r="SW1" s="89"/>
      <c r="SX1" s="89"/>
      <c r="SY1" s="89"/>
      <c r="SZ1" s="89"/>
      <c r="TA1" s="89"/>
      <c r="TB1" s="89"/>
      <c r="TC1" s="89"/>
      <c r="TD1" s="89"/>
      <c r="TE1" s="89"/>
      <c r="TF1" s="89"/>
      <c r="TG1" s="89"/>
      <c r="TH1" s="89"/>
      <c r="TI1" s="89"/>
      <c r="TJ1" s="89"/>
      <c r="TK1" s="89"/>
      <c r="TL1" s="89"/>
      <c r="TM1" s="89"/>
      <c r="TN1" s="89"/>
      <c r="TO1" s="89"/>
      <c r="TP1" s="89"/>
      <c r="TQ1" s="89"/>
      <c r="TR1" s="89"/>
      <c r="TS1" s="89"/>
      <c r="TT1" s="89"/>
      <c r="TU1" s="89"/>
      <c r="TV1" s="89"/>
      <c r="TW1" s="89"/>
      <c r="TX1" s="89"/>
      <c r="TY1" s="89"/>
      <c r="TZ1" s="89"/>
      <c r="UA1" s="89"/>
      <c r="UB1" s="89"/>
      <c r="UC1" s="89"/>
      <c r="UD1" s="89"/>
      <c r="UE1" s="89"/>
      <c r="UF1" s="89"/>
      <c r="UG1" s="89"/>
      <c r="UH1" s="89"/>
      <c r="UI1" s="89"/>
      <c r="UJ1" s="89"/>
      <c r="UK1" s="89"/>
      <c r="UL1" s="89"/>
      <c r="UM1" s="89"/>
      <c r="UN1" s="89"/>
      <c r="UO1" s="89"/>
      <c r="UP1" s="89"/>
      <c r="UQ1" s="89"/>
      <c r="UR1" s="89"/>
      <c r="US1" s="89"/>
      <c r="UT1" s="89"/>
      <c r="UU1" s="89"/>
      <c r="UV1" s="89"/>
      <c r="UW1" s="89"/>
      <c r="UX1" s="89"/>
      <c r="UY1" s="89"/>
      <c r="UZ1" s="89"/>
      <c r="VA1" s="89"/>
      <c r="VB1" s="89"/>
      <c r="VC1" s="89"/>
      <c r="VD1" s="89"/>
      <c r="VE1" s="89"/>
      <c r="VF1" s="89"/>
      <c r="VG1" s="89"/>
      <c r="VH1" s="89"/>
      <c r="VI1" s="89"/>
      <c r="VJ1" s="89"/>
      <c r="VK1" s="89"/>
      <c r="VL1" s="89"/>
      <c r="VM1" s="89"/>
      <c r="VN1" s="89"/>
      <c r="VO1" s="89"/>
      <c r="VP1" s="89"/>
      <c r="VQ1" s="89"/>
      <c r="VR1" s="89"/>
      <c r="VS1" s="89"/>
      <c r="VT1" s="89"/>
      <c r="VU1" s="89"/>
      <c r="VV1" s="89"/>
      <c r="VW1" s="89"/>
      <c r="VX1" s="89"/>
      <c r="VY1" s="89"/>
      <c r="VZ1" s="89"/>
      <c r="WA1" s="89"/>
      <c r="WB1" s="89"/>
      <c r="WC1" s="89"/>
      <c r="WD1" s="89"/>
      <c r="WE1" s="89"/>
      <c r="WF1" s="89"/>
      <c r="WG1" s="89"/>
      <c r="WH1" s="89"/>
      <c r="WI1" s="89"/>
      <c r="WJ1" s="89"/>
      <c r="WK1" s="89"/>
      <c r="WL1" s="89"/>
      <c r="WM1" s="89"/>
      <c r="WN1" s="89"/>
      <c r="WO1" s="89"/>
      <c r="WP1" s="89"/>
      <c r="WQ1" s="89"/>
      <c r="WR1" s="89"/>
      <c r="WS1" s="89"/>
      <c r="WT1" s="89"/>
      <c r="WU1" s="89"/>
      <c r="WV1" s="89"/>
      <c r="WW1" s="89"/>
      <c r="WX1" s="89"/>
      <c r="WY1" s="89"/>
      <c r="WZ1" s="89"/>
      <c r="XA1" s="89"/>
      <c r="XB1" s="89"/>
      <c r="XC1" s="89"/>
      <c r="XD1" s="89"/>
      <c r="XE1" s="89"/>
      <c r="XF1" s="89"/>
      <c r="XG1" s="89"/>
      <c r="XH1" s="89"/>
      <c r="XI1" s="89"/>
      <c r="XJ1" s="89"/>
      <c r="XK1" s="89"/>
      <c r="XL1" s="89"/>
      <c r="XM1" s="89"/>
      <c r="XN1" s="89"/>
      <c r="XO1" s="89"/>
      <c r="XP1" s="89"/>
      <c r="XQ1" s="89"/>
      <c r="XR1" s="89"/>
      <c r="XS1" s="89"/>
      <c r="XT1" s="89"/>
      <c r="XU1" s="89"/>
      <c r="XV1" s="89"/>
      <c r="XW1" s="89"/>
      <c r="XX1" s="89"/>
      <c r="XY1" s="89"/>
      <c r="XZ1" s="89"/>
      <c r="YA1" s="89"/>
      <c r="YB1" s="89"/>
      <c r="YC1" s="89"/>
      <c r="YD1" s="89"/>
      <c r="YE1" s="89"/>
      <c r="YF1" s="89"/>
      <c r="YG1" s="89"/>
      <c r="YH1" s="89"/>
      <c r="YI1" s="89"/>
      <c r="YJ1" s="89"/>
      <c r="YK1" s="89"/>
      <c r="YL1" s="89"/>
      <c r="YM1" s="89"/>
      <c r="YN1" s="89"/>
      <c r="YO1" s="89"/>
      <c r="YP1" s="89"/>
      <c r="YQ1" s="89"/>
      <c r="YR1" s="89"/>
      <c r="YS1" s="89"/>
      <c r="YT1" s="89"/>
      <c r="YU1" s="89"/>
      <c r="YV1" s="89"/>
      <c r="YW1" s="89"/>
      <c r="YX1" s="89"/>
      <c r="YY1" s="89"/>
      <c r="YZ1" s="89"/>
      <c r="ZA1" s="89"/>
      <c r="ZB1" s="89"/>
      <c r="ZC1" s="89"/>
      <c r="ZD1" s="89"/>
      <c r="ZE1" s="89"/>
      <c r="ZF1" s="89"/>
      <c r="ZG1" s="89"/>
      <c r="ZH1" s="89"/>
      <c r="ZI1" s="89"/>
      <c r="ZJ1" s="89"/>
      <c r="ZK1" s="89"/>
      <c r="ZL1" s="89"/>
      <c r="ZM1" s="89"/>
      <c r="ZN1" s="89"/>
      <c r="ZO1" s="89"/>
      <c r="ZP1" s="89"/>
      <c r="ZQ1" s="89"/>
      <c r="ZR1" s="89"/>
      <c r="ZS1" s="89"/>
      <c r="ZT1" s="89"/>
      <c r="ZU1" s="89"/>
      <c r="ZV1" s="89"/>
      <c r="ZW1" s="89"/>
      <c r="ZX1" s="89"/>
      <c r="ZY1" s="89"/>
      <c r="ZZ1" s="89"/>
      <c r="AAA1" s="89"/>
      <c r="AAB1" s="89"/>
      <c r="AAC1" s="89"/>
      <c r="AAD1" s="89"/>
      <c r="AAE1" s="89"/>
      <c r="AAF1" s="89"/>
      <c r="AAG1" s="89"/>
      <c r="AAH1" s="89"/>
      <c r="AAI1" s="89"/>
      <c r="AAJ1" s="89"/>
      <c r="AAK1" s="89"/>
      <c r="AAL1" s="89"/>
      <c r="AAM1" s="89"/>
      <c r="AAN1" s="89"/>
      <c r="AAO1" s="89"/>
      <c r="AAP1" s="89"/>
      <c r="AAQ1" s="89"/>
      <c r="AAR1" s="89"/>
      <c r="AAS1" s="89"/>
      <c r="AAT1" s="89"/>
      <c r="AAU1" s="89"/>
      <c r="AAV1" s="89"/>
      <c r="AAW1" s="89"/>
      <c r="AAX1" s="89"/>
      <c r="AAY1" s="89"/>
      <c r="AAZ1" s="89"/>
      <c r="ABA1" s="89"/>
      <c r="ABB1" s="89"/>
      <c r="ABC1" s="89"/>
      <c r="ABD1" s="89"/>
      <c r="ABE1" s="89"/>
      <c r="ABF1" s="89"/>
      <c r="ABG1" s="89"/>
      <c r="ABH1" s="89"/>
      <c r="ABI1" s="89"/>
      <c r="ABJ1" s="89"/>
      <c r="ABK1" s="89"/>
      <c r="ABL1" s="89"/>
      <c r="ABM1" s="89"/>
      <c r="ABN1" s="89"/>
      <c r="ABO1" s="89"/>
      <c r="ABP1" s="89"/>
      <c r="ABQ1" s="89"/>
      <c r="ABR1" s="89"/>
      <c r="ABS1" s="89"/>
      <c r="ABT1" s="89"/>
      <c r="ABU1" s="89"/>
      <c r="ABV1" s="89"/>
      <c r="ABW1" s="89"/>
      <c r="ABX1" s="89"/>
      <c r="ABY1" s="89"/>
      <c r="ABZ1" s="89"/>
      <c r="ACA1" s="89"/>
      <c r="ACB1" s="89"/>
      <c r="ACC1" s="89"/>
      <c r="ACD1" s="89"/>
      <c r="ACE1" s="89"/>
      <c r="ACF1" s="89"/>
      <c r="ACG1" s="89"/>
      <c r="ACH1" s="89"/>
      <c r="ACI1" s="89"/>
      <c r="ACJ1" s="89"/>
      <c r="ACK1" s="89"/>
      <c r="ACL1" s="89"/>
      <c r="ACM1" s="89"/>
      <c r="ACN1" s="89"/>
      <c r="ACO1" s="89"/>
      <c r="ACP1" s="89"/>
      <c r="ACQ1" s="89"/>
      <c r="ACR1" s="89"/>
      <c r="ACS1" s="89"/>
      <c r="ACT1" s="89"/>
      <c r="ACU1" s="89"/>
      <c r="ACV1" s="89"/>
      <c r="ACW1" s="89"/>
      <c r="ACX1" s="89"/>
      <c r="ACY1" s="89"/>
      <c r="ACZ1" s="89"/>
      <c r="ADA1" s="89"/>
      <c r="ADB1" s="89"/>
      <c r="ADC1" s="89"/>
      <c r="ADD1" s="89"/>
      <c r="ADE1" s="89"/>
      <c r="ADF1" s="89"/>
      <c r="ADG1" s="89"/>
      <c r="ADH1" s="89"/>
      <c r="ADI1" s="89"/>
      <c r="ADJ1" s="89"/>
      <c r="ADK1" s="89"/>
      <c r="ADL1" s="89"/>
      <c r="ADM1" s="89"/>
      <c r="ADN1" s="89"/>
      <c r="ADO1" s="89"/>
      <c r="ADP1" s="89"/>
      <c r="ADQ1" s="89"/>
      <c r="ADR1" s="89"/>
      <c r="ADS1" s="89"/>
      <c r="ADT1" s="89"/>
      <c r="ADU1" s="89"/>
      <c r="ADV1" s="89"/>
      <c r="ADW1" s="89"/>
      <c r="ADX1" s="89"/>
      <c r="ADY1" s="89"/>
      <c r="ADZ1" s="89"/>
      <c r="AEA1" s="89"/>
      <c r="AEB1" s="89"/>
      <c r="AEC1" s="89"/>
      <c r="AED1" s="89"/>
      <c r="AEE1" s="89"/>
      <c r="AEF1" s="89"/>
      <c r="AEG1" s="89"/>
      <c r="AEH1" s="89"/>
      <c r="AEI1" s="89"/>
      <c r="AEJ1" s="89"/>
      <c r="AEK1" s="89"/>
      <c r="AEL1" s="89"/>
      <c r="AEM1" s="89"/>
      <c r="AEN1" s="89"/>
      <c r="AEO1" s="89"/>
      <c r="AEP1" s="89"/>
      <c r="AEQ1" s="89"/>
      <c r="AER1" s="89"/>
      <c r="AES1" s="89"/>
      <c r="AET1" s="89"/>
      <c r="AEU1" s="89"/>
      <c r="AEV1" s="89"/>
      <c r="AEW1" s="89"/>
      <c r="AEX1" s="89"/>
      <c r="AEY1" s="89"/>
      <c r="AEZ1" s="89"/>
      <c r="AFA1" s="89"/>
      <c r="AFB1" s="89"/>
      <c r="AFC1" s="89"/>
      <c r="AFD1" s="89"/>
      <c r="AFE1" s="89"/>
      <c r="AFF1" s="89"/>
      <c r="AFG1" s="89"/>
      <c r="AFH1" s="89"/>
      <c r="AFI1" s="89"/>
      <c r="AFJ1" s="89"/>
      <c r="AFK1" s="89"/>
      <c r="AFL1" s="89"/>
      <c r="AFM1" s="89"/>
      <c r="AFN1" s="89"/>
      <c r="AFO1" s="89"/>
      <c r="AFP1" s="89"/>
      <c r="AFQ1" s="89"/>
      <c r="AFR1" s="89"/>
      <c r="AFS1" s="89"/>
      <c r="AFT1" s="89"/>
      <c r="AFU1" s="89"/>
      <c r="AFV1" s="89"/>
      <c r="AFW1" s="89"/>
      <c r="AFX1" s="89"/>
      <c r="AFY1" s="89"/>
      <c r="AFZ1" s="89"/>
      <c r="AGA1" s="89"/>
      <c r="AGB1" s="89"/>
      <c r="AGC1" s="89"/>
      <c r="AGD1" s="89"/>
      <c r="AGE1" s="89"/>
      <c r="AGF1" s="89"/>
      <c r="AGG1" s="89"/>
      <c r="AGH1" s="89"/>
      <c r="AGI1" s="89"/>
      <c r="AGJ1" s="89"/>
      <c r="AGK1" s="89"/>
      <c r="AGL1" s="89"/>
      <c r="AGM1" s="89"/>
      <c r="AGN1" s="89"/>
      <c r="AGO1" s="89"/>
      <c r="AGP1" s="89"/>
      <c r="AGQ1" s="89"/>
      <c r="AGR1" s="89"/>
      <c r="AGS1" s="89"/>
      <c r="AGT1" s="89"/>
      <c r="AGU1" s="89"/>
      <c r="AGV1" s="89"/>
      <c r="AGW1" s="89"/>
      <c r="AGX1" s="89"/>
      <c r="AGY1" s="89"/>
      <c r="AGZ1" s="89"/>
      <c r="AHA1" s="89"/>
      <c r="AHB1" s="89"/>
      <c r="AHC1" s="89"/>
      <c r="AHD1" s="89"/>
      <c r="AHE1" s="89"/>
      <c r="AHF1" s="89"/>
      <c r="AHG1" s="89"/>
      <c r="AHH1" s="89"/>
      <c r="AHI1" s="89"/>
      <c r="AHJ1" s="89"/>
      <c r="AHK1" s="89"/>
      <c r="AHL1" s="89"/>
      <c r="AHM1" s="89"/>
      <c r="AHN1" s="89"/>
      <c r="AHO1" s="89"/>
      <c r="AHP1" s="89"/>
      <c r="AHQ1" s="89"/>
      <c r="AHR1" s="89"/>
      <c r="AHS1" s="89"/>
      <c r="AHT1" s="89"/>
      <c r="AHU1" s="89"/>
      <c r="AHV1" s="89"/>
      <c r="AHW1" s="89"/>
      <c r="AHX1" s="89"/>
      <c r="AHY1" s="89"/>
      <c r="AHZ1" s="89"/>
      <c r="AIA1" s="89"/>
      <c r="AIB1" s="89"/>
      <c r="AIC1" s="89"/>
      <c r="AID1" s="89"/>
      <c r="AIE1" s="89"/>
      <c r="AIF1" s="89"/>
      <c r="AIG1" s="89"/>
      <c r="AIH1" s="89"/>
      <c r="AII1" s="89"/>
      <c r="AIJ1" s="89"/>
      <c r="AIK1" s="89"/>
      <c r="AIL1" s="89"/>
      <c r="AIM1" s="89"/>
      <c r="AIN1" s="89"/>
      <c r="AIO1" s="89"/>
      <c r="AIP1" s="89"/>
      <c r="AIQ1" s="89"/>
      <c r="AIR1" s="89"/>
      <c r="AIS1" s="89"/>
      <c r="AIT1" s="89"/>
      <c r="AIU1" s="89"/>
      <c r="AIV1" s="89"/>
      <c r="AIW1" s="89"/>
      <c r="AIX1" s="89"/>
      <c r="AIY1" s="89"/>
      <c r="AIZ1" s="89"/>
      <c r="AJA1" s="89"/>
      <c r="AJB1" s="89"/>
      <c r="AJC1" s="89"/>
      <c r="AJD1" s="89"/>
      <c r="AJE1" s="89"/>
      <c r="AJF1" s="89"/>
      <c r="AJG1" s="89"/>
      <c r="AJH1" s="89"/>
      <c r="AJI1" s="89"/>
      <c r="AJJ1" s="89"/>
      <c r="AJK1" s="89"/>
      <c r="AJL1" s="89"/>
      <c r="AJM1" s="89"/>
      <c r="AJN1" s="89"/>
      <c r="AJO1" s="89"/>
      <c r="AJP1" s="89"/>
      <c r="AJQ1" s="89"/>
      <c r="AJR1" s="89"/>
      <c r="AJS1" s="89"/>
      <c r="AJT1" s="89"/>
      <c r="AJU1" s="89"/>
      <c r="AJV1" s="89"/>
      <c r="AJW1" s="89"/>
      <c r="AJX1" s="89"/>
      <c r="AJY1" s="89"/>
      <c r="AJZ1" s="89"/>
      <c r="AKA1" s="89"/>
      <c r="AKB1" s="89"/>
      <c r="AKC1" s="89"/>
      <c r="AKD1" s="89"/>
      <c r="AKE1" s="89"/>
      <c r="AKF1" s="89"/>
      <c r="AKG1" s="89"/>
      <c r="AKH1" s="89"/>
      <c r="AKI1" s="89"/>
      <c r="AKJ1" s="89"/>
      <c r="AKK1" s="89"/>
      <c r="AKL1" s="89"/>
      <c r="AKM1" s="89"/>
      <c r="AKN1" s="89"/>
      <c r="AKO1" s="89"/>
      <c r="AKP1" s="89"/>
      <c r="AKQ1" s="89"/>
      <c r="AKR1" s="89"/>
      <c r="AKS1" s="89"/>
      <c r="AKT1" s="89"/>
      <c r="AKU1" s="89"/>
      <c r="AKV1" s="89"/>
      <c r="AKW1" s="89"/>
      <c r="AKX1" s="89"/>
      <c r="AKY1" s="89"/>
      <c r="AKZ1" s="89"/>
      <c r="ALA1" s="89"/>
      <c r="ALB1" s="89"/>
      <c r="ALC1" s="89"/>
      <c r="ALD1" s="89"/>
      <c r="ALE1" s="89"/>
      <c r="ALF1" s="89"/>
      <c r="ALG1" s="89"/>
      <c r="ALH1" s="89"/>
      <c r="ALI1" s="89"/>
      <c r="ALJ1" s="89"/>
      <c r="ALK1" s="89"/>
      <c r="ALL1" s="89"/>
      <c r="ALM1" s="89"/>
      <c r="ALN1" s="89"/>
      <c r="ALO1" s="89"/>
      <c r="ALP1" s="89"/>
      <c r="ALQ1" s="89"/>
      <c r="ALR1" s="89"/>
      <c r="ALS1" s="89"/>
      <c r="ALT1" s="89"/>
      <c r="ALU1" s="89"/>
      <c r="ALV1" s="89"/>
      <c r="ALW1" s="89"/>
      <c r="ALX1" s="89"/>
      <c r="ALY1" s="89"/>
      <c r="ALZ1" s="89"/>
      <c r="AMA1" s="89"/>
      <c r="AMB1" s="89"/>
      <c r="AMC1" s="89"/>
      <c r="AMD1" s="89"/>
      <c r="AME1" s="89"/>
      <c r="AMF1" s="89"/>
      <c r="AMG1" s="89"/>
      <c r="AMH1" s="89"/>
      <c r="AMI1" s="89"/>
      <c r="AMJ1" s="89"/>
      <c r="AMK1" s="89"/>
      <c r="AML1" s="89"/>
      <c r="AMM1" s="89"/>
      <c r="AMN1" s="89"/>
      <c r="AMO1" s="89"/>
      <c r="AMP1" s="89"/>
      <c r="AMQ1" s="89"/>
      <c r="AMR1" s="89"/>
      <c r="AMS1" s="89"/>
      <c r="AMT1" s="89"/>
      <c r="AMU1" s="89"/>
      <c r="AMV1" s="89"/>
      <c r="AMW1" s="89"/>
      <c r="AMX1" s="89"/>
      <c r="AMY1" s="89"/>
      <c r="AMZ1" s="89"/>
      <c r="ANA1" s="89"/>
      <c r="ANB1" s="89"/>
      <c r="ANC1" s="89"/>
      <c r="AND1" s="89"/>
      <c r="ANE1" s="89"/>
      <c r="ANF1" s="89"/>
      <c r="ANG1" s="89"/>
      <c r="ANH1" s="89"/>
      <c r="ANI1" s="89"/>
      <c r="ANJ1" s="89"/>
      <c r="ANK1" s="89"/>
      <c r="ANL1" s="89"/>
      <c r="ANM1" s="89"/>
      <c r="ANN1" s="89"/>
      <c r="ANO1" s="89"/>
      <c r="ANP1" s="89"/>
      <c r="ANQ1" s="89"/>
      <c r="ANR1" s="89"/>
      <c r="ANS1" s="89"/>
      <c r="ANT1" s="89"/>
      <c r="ANU1" s="89"/>
      <c r="ANV1" s="89"/>
      <c r="ANW1" s="89"/>
      <c r="ANX1" s="89"/>
      <c r="ANY1" s="89"/>
      <c r="ANZ1" s="89"/>
      <c r="AOA1" s="89"/>
      <c r="AOB1" s="89"/>
      <c r="AOC1" s="89"/>
      <c r="AOD1" s="89"/>
      <c r="AOE1" s="89"/>
      <c r="AOF1" s="89"/>
      <c r="AOG1" s="89"/>
      <c r="AOH1" s="89"/>
      <c r="AOI1" s="89"/>
      <c r="AOJ1" s="89"/>
      <c r="AOK1" s="89"/>
      <c r="AOL1" s="89"/>
      <c r="AOM1" s="89"/>
      <c r="AON1" s="89"/>
      <c r="AOO1" s="89"/>
      <c r="AOP1" s="89"/>
      <c r="AOQ1" s="89"/>
      <c r="AOR1" s="89"/>
      <c r="AOS1" s="89"/>
      <c r="AOT1" s="89"/>
      <c r="AOU1" s="89"/>
      <c r="AOV1" s="89"/>
      <c r="AOW1" s="89"/>
      <c r="AOX1" s="89"/>
      <c r="AOY1" s="89"/>
      <c r="AOZ1" s="89"/>
      <c r="APA1" s="89"/>
      <c r="APB1" s="89"/>
      <c r="APC1" s="89"/>
      <c r="APD1" s="89"/>
      <c r="APE1" s="89"/>
      <c r="APF1" s="89"/>
      <c r="APG1" s="89"/>
      <c r="APH1" s="89"/>
      <c r="API1" s="89"/>
      <c r="APJ1" s="89"/>
      <c r="APK1" s="89"/>
      <c r="APL1" s="89"/>
      <c r="APM1" s="89"/>
      <c r="APN1" s="89"/>
      <c r="APO1" s="89"/>
      <c r="APP1" s="89"/>
      <c r="APQ1" s="89"/>
      <c r="APR1" s="89"/>
      <c r="APS1" s="89"/>
      <c r="APT1" s="89"/>
      <c r="APU1" s="89"/>
      <c r="APV1" s="89"/>
      <c r="APW1" s="89"/>
      <c r="APX1" s="89"/>
      <c r="APY1" s="89"/>
      <c r="APZ1" s="89"/>
      <c r="AQA1" s="89"/>
      <c r="AQB1" s="89"/>
      <c r="AQC1" s="89"/>
      <c r="AQD1" s="89"/>
      <c r="AQE1" s="89"/>
      <c r="AQF1" s="89"/>
      <c r="AQG1" s="89"/>
      <c r="AQH1" s="89"/>
      <c r="AQI1" s="89"/>
      <c r="AQJ1" s="89"/>
      <c r="AQK1" s="89"/>
      <c r="AQL1" s="89"/>
      <c r="AQM1" s="89"/>
      <c r="AQN1" s="89"/>
      <c r="AQO1" s="89"/>
      <c r="AQP1" s="89"/>
      <c r="AQQ1" s="89"/>
      <c r="AQR1" s="89"/>
      <c r="AQS1" s="89"/>
      <c r="AQT1" s="89"/>
      <c r="AQU1" s="89"/>
      <c r="AQV1" s="89"/>
      <c r="AQW1" s="89"/>
      <c r="AQX1" s="89"/>
      <c r="AQY1" s="89"/>
      <c r="AQZ1" s="89"/>
      <c r="ARA1" s="89"/>
      <c r="ARB1" s="89"/>
      <c r="ARC1" s="89"/>
      <c r="ARD1" s="89"/>
      <c r="ARE1" s="89"/>
      <c r="ARF1" s="89"/>
      <c r="ARG1" s="89"/>
      <c r="ARH1" s="89"/>
      <c r="ARI1" s="89"/>
      <c r="ARJ1" s="89"/>
      <c r="ARK1" s="89"/>
      <c r="ARL1" s="89"/>
      <c r="ARM1" s="89"/>
      <c r="ARN1" s="89"/>
      <c r="ARO1" s="89"/>
      <c r="ARP1" s="89"/>
      <c r="ARQ1" s="89"/>
      <c r="ARR1" s="89"/>
      <c r="ARS1" s="89"/>
      <c r="ART1" s="89"/>
      <c r="ARU1" s="89"/>
      <c r="ARV1" s="89"/>
      <c r="ARW1" s="89"/>
      <c r="ARX1" s="89"/>
      <c r="ARY1" s="89"/>
      <c r="ARZ1" s="89"/>
      <c r="ASA1" s="89"/>
      <c r="ASB1" s="89"/>
      <c r="ASC1" s="89"/>
      <c r="ASD1" s="89"/>
      <c r="ASE1" s="89"/>
      <c r="ASF1" s="89"/>
      <c r="ASG1" s="89"/>
      <c r="ASH1" s="89"/>
      <c r="ASI1" s="89"/>
      <c r="ASJ1" s="89"/>
      <c r="ASK1" s="89"/>
      <c r="ASL1" s="89"/>
      <c r="ASM1" s="89"/>
      <c r="ASN1" s="89"/>
      <c r="ASO1" s="89"/>
      <c r="ASP1" s="89"/>
      <c r="ASQ1" s="89"/>
      <c r="ASR1" s="89"/>
      <c r="ASS1" s="89"/>
      <c r="AST1" s="89"/>
      <c r="ASU1" s="89"/>
      <c r="ASV1" s="89"/>
      <c r="ASW1" s="89"/>
      <c r="ASX1" s="89"/>
      <c r="ASY1" s="89"/>
      <c r="ASZ1" s="89"/>
      <c r="ATA1" s="89"/>
      <c r="ATB1" s="89"/>
      <c r="ATC1" s="89"/>
      <c r="ATD1" s="89"/>
      <c r="ATE1" s="89"/>
      <c r="ATF1" s="89"/>
      <c r="ATG1" s="89"/>
      <c r="ATH1" s="89"/>
      <c r="ATI1" s="89"/>
      <c r="ATJ1" s="89"/>
      <c r="ATK1" s="89"/>
      <c r="ATL1" s="89"/>
      <c r="ATM1" s="89"/>
      <c r="ATN1" s="89"/>
      <c r="ATO1" s="89"/>
      <c r="ATP1" s="89"/>
      <c r="ATQ1" s="89"/>
      <c r="ATR1" s="89"/>
      <c r="ATS1" s="89"/>
      <c r="ATT1" s="89"/>
      <c r="ATU1" s="89"/>
      <c r="ATV1" s="89"/>
      <c r="ATW1" s="89"/>
      <c r="ATX1" s="89"/>
      <c r="ATY1" s="89"/>
      <c r="ATZ1" s="89"/>
      <c r="AUA1" s="89"/>
      <c r="AUB1" s="89"/>
      <c r="AUC1" s="89"/>
      <c r="AUD1" s="89"/>
      <c r="AUE1" s="89"/>
      <c r="AUF1" s="89"/>
      <c r="AUG1" s="89"/>
      <c r="AUH1" s="89"/>
      <c r="AUI1" s="89"/>
      <c r="AUJ1" s="89"/>
      <c r="AUK1" s="89"/>
      <c r="AUL1" s="89"/>
      <c r="AUM1" s="89"/>
      <c r="AUN1" s="89"/>
      <c r="AUO1" s="89"/>
      <c r="AUP1" s="89"/>
      <c r="AUQ1" s="89"/>
      <c r="AUR1" s="89"/>
      <c r="AUS1" s="89"/>
      <c r="AUT1" s="89"/>
      <c r="AUU1" s="89"/>
      <c r="AUV1" s="89"/>
      <c r="AUW1" s="89"/>
      <c r="AUX1" s="89"/>
      <c r="AUY1" s="89"/>
      <c r="AUZ1" s="89"/>
      <c r="AVA1" s="89"/>
      <c r="AVB1" s="89"/>
      <c r="AVC1" s="89"/>
      <c r="AVD1" s="89"/>
      <c r="AVE1" s="89"/>
      <c r="AVF1" s="89"/>
      <c r="AVG1" s="89"/>
      <c r="AVH1" s="89"/>
      <c r="AVI1" s="89"/>
      <c r="AVJ1" s="89"/>
      <c r="AVK1" s="89"/>
      <c r="AVL1" s="89"/>
      <c r="AVM1" s="89"/>
      <c r="AVN1" s="89"/>
      <c r="AVO1" s="89"/>
      <c r="AVP1" s="89"/>
      <c r="AVQ1" s="89"/>
      <c r="AVR1" s="89"/>
      <c r="AVS1" s="89"/>
      <c r="AVT1" s="89"/>
      <c r="AVU1" s="89"/>
      <c r="AVV1" s="89"/>
      <c r="AVW1" s="89"/>
      <c r="AVX1" s="89"/>
      <c r="AVY1" s="89"/>
      <c r="AVZ1" s="89"/>
      <c r="AWA1" s="89"/>
      <c r="AWB1" s="89"/>
      <c r="AWC1" s="89"/>
      <c r="AWD1" s="89"/>
      <c r="AWE1" s="89"/>
      <c r="AWF1" s="89"/>
      <c r="AWG1" s="89"/>
      <c r="AWH1" s="89"/>
      <c r="AWI1" s="89"/>
      <c r="AWJ1" s="89"/>
      <c r="AWK1" s="89"/>
      <c r="AWL1" s="89"/>
      <c r="AWM1" s="89"/>
      <c r="AWN1" s="89"/>
      <c r="AWO1" s="89"/>
      <c r="AWP1" s="89"/>
      <c r="AWQ1" s="89"/>
      <c r="AWR1" s="89"/>
      <c r="AWS1" s="89"/>
      <c r="AWT1" s="89"/>
      <c r="AWU1" s="89"/>
      <c r="AWV1" s="89"/>
      <c r="AWW1" s="89"/>
      <c r="AWX1" s="89"/>
      <c r="AWY1" s="89"/>
      <c r="AWZ1" s="89"/>
      <c r="AXA1" s="89"/>
      <c r="AXB1" s="89"/>
      <c r="AXC1" s="89"/>
      <c r="AXD1" s="89"/>
      <c r="AXE1" s="89"/>
      <c r="AXF1" s="89"/>
      <c r="AXG1" s="89"/>
      <c r="AXH1" s="89"/>
      <c r="AXI1" s="89"/>
      <c r="AXJ1" s="89"/>
      <c r="AXK1" s="89"/>
      <c r="AXL1" s="89"/>
      <c r="AXM1" s="89"/>
      <c r="AXN1" s="89"/>
      <c r="AXO1" s="89"/>
      <c r="AXP1" s="89"/>
      <c r="AXQ1" s="89"/>
      <c r="AXR1" s="89"/>
      <c r="AXS1" s="89"/>
      <c r="AXT1" s="89"/>
      <c r="AXU1" s="89"/>
      <c r="AXV1" s="89"/>
      <c r="AXW1" s="89"/>
      <c r="AXX1" s="89"/>
      <c r="AXY1" s="89"/>
      <c r="AXZ1" s="89"/>
      <c r="AYA1" s="89"/>
      <c r="AYB1" s="89"/>
      <c r="AYC1" s="89"/>
      <c r="AYD1" s="89"/>
      <c r="AYE1" s="89"/>
      <c r="AYF1" s="89"/>
      <c r="AYG1" s="89"/>
      <c r="AYH1" s="89"/>
      <c r="AYI1" s="89"/>
      <c r="AYJ1" s="89"/>
      <c r="AYK1" s="89"/>
      <c r="AYL1" s="89"/>
      <c r="AYM1" s="89"/>
      <c r="AYN1" s="89"/>
      <c r="AYO1" s="89"/>
      <c r="AYP1" s="89"/>
      <c r="AYQ1" s="89"/>
      <c r="AYR1" s="89"/>
      <c r="AYS1" s="89"/>
      <c r="AYT1" s="89"/>
      <c r="AYU1" s="89"/>
      <c r="AYV1" s="89"/>
      <c r="AYW1" s="89"/>
      <c r="AYX1" s="89"/>
      <c r="AYY1" s="89"/>
      <c r="AYZ1" s="89"/>
      <c r="AZA1" s="89"/>
      <c r="AZB1" s="89"/>
      <c r="AZC1" s="89"/>
      <c r="AZD1" s="89"/>
      <c r="AZE1" s="89"/>
      <c r="AZF1" s="89"/>
      <c r="AZG1" s="89"/>
      <c r="AZH1" s="89"/>
      <c r="AZI1" s="89"/>
      <c r="AZJ1" s="89"/>
      <c r="AZK1" s="89"/>
      <c r="AZL1" s="89"/>
      <c r="AZM1" s="89"/>
      <c r="AZN1" s="89"/>
      <c r="AZO1" s="89"/>
      <c r="AZP1" s="89"/>
      <c r="AZQ1" s="89"/>
      <c r="AZR1" s="89"/>
      <c r="AZS1" s="89"/>
      <c r="AZT1" s="89"/>
      <c r="AZU1" s="89"/>
      <c r="AZV1" s="89"/>
      <c r="AZW1" s="89"/>
      <c r="AZX1" s="89"/>
      <c r="AZY1" s="89"/>
      <c r="AZZ1" s="89"/>
      <c r="BAA1" s="89"/>
      <c r="BAB1" s="89"/>
      <c r="BAC1" s="89"/>
      <c r="BAD1" s="89"/>
      <c r="BAE1" s="89"/>
      <c r="BAF1" s="89"/>
      <c r="BAG1" s="89"/>
      <c r="BAH1" s="89"/>
      <c r="BAI1" s="89"/>
      <c r="BAJ1" s="89"/>
      <c r="BAK1" s="89"/>
      <c r="BAL1" s="89"/>
      <c r="BAM1" s="89"/>
      <c r="BAN1" s="89"/>
      <c r="BAO1" s="89"/>
      <c r="BAP1" s="89"/>
      <c r="BAQ1" s="89"/>
      <c r="BAR1" s="89"/>
      <c r="BAS1" s="89"/>
      <c r="BAT1" s="89"/>
      <c r="BAU1" s="89"/>
      <c r="BAV1" s="89"/>
      <c r="BAW1" s="89"/>
      <c r="BAX1" s="89"/>
      <c r="BAY1" s="89"/>
      <c r="BAZ1" s="89"/>
      <c r="BBA1" s="89"/>
      <c r="BBB1" s="89"/>
      <c r="BBC1" s="89"/>
      <c r="BBD1" s="89"/>
      <c r="BBE1" s="89"/>
      <c r="BBF1" s="89"/>
      <c r="BBG1" s="89"/>
      <c r="BBH1" s="89"/>
      <c r="BBI1" s="89"/>
      <c r="BBJ1" s="89"/>
      <c r="BBK1" s="89"/>
      <c r="BBL1" s="89"/>
      <c r="BBM1" s="89"/>
      <c r="BBN1" s="89"/>
      <c r="BBO1" s="89"/>
      <c r="BBP1" s="89"/>
      <c r="BBQ1" s="89"/>
      <c r="BBR1" s="89"/>
      <c r="BBS1" s="89"/>
      <c r="BBT1" s="89"/>
      <c r="BBU1" s="89"/>
      <c r="BBV1" s="89"/>
      <c r="BBW1" s="89"/>
      <c r="BBX1" s="89"/>
      <c r="BBY1" s="89"/>
      <c r="BBZ1" s="89"/>
      <c r="BCA1" s="89"/>
      <c r="BCB1" s="89"/>
      <c r="BCC1" s="89"/>
      <c r="BCD1" s="89"/>
      <c r="BCE1" s="89"/>
      <c r="BCF1" s="89"/>
      <c r="BCG1" s="89"/>
      <c r="BCH1" s="89"/>
      <c r="BCI1" s="89"/>
      <c r="BCJ1" s="89"/>
      <c r="BCK1" s="89"/>
      <c r="BCL1" s="89"/>
      <c r="BCM1" s="89"/>
      <c r="BCN1" s="89"/>
      <c r="BCO1" s="89"/>
      <c r="BCP1" s="89"/>
      <c r="BCQ1" s="89"/>
      <c r="BCR1" s="89"/>
      <c r="BCS1" s="89"/>
      <c r="BCT1" s="89"/>
      <c r="BCU1" s="89"/>
      <c r="BCV1" s="89"/>
      <c r="BCW1" s="89"/>
      <c r="BCX1" s="89"/>
      <c r="BCY1" s="89"/>
      <c r="BCZ1" s="89"/>
      <c r="BDA1" s="89"/>
      <c r="BDB1" s="89"/>
      <c r="BDC1" s="89"/>
      <c r="BDD1" s="89"/>
      <c r="BDE1" s="89"/>
      <c r="BDF1" s="89"/>
      <c r="BDG1" s="89"/>
      <c r="BDH1" s="89"/>
      <c r="BDI1" s="89"/>
      <c r="BDJ1" s="89"/>
      <c r="BDK1" s="89"/>
      <c r="BDL1" s="89"/>
      <c r="BDM1" s="89"/>
      <c r="BDN1" s="89"/>
      <c r="BDO1" s="89"/>
      <c r="BDP1" s="89"/>
      <c r="BDQ1" s="89"/>
      <c r="BDR1" s="89"/>
      <c r="BDS1" s="89"/>
      <c r="BDT1" s="89"/>
      <c r="BDU1" s="89"/>
      <c r="BDV1" s="89"/>
      <c r="BDW1" s="89"/>
      <c r="BDX1" s="89"/>
      <c r="BDY1" s="89"/>
      <c r="BDZ1" s="89"/>
      <c r="BEA1" s="89"/>
      <c r="BEB1" s="89"/>
      <c r="BEC1" s="89"/>
      <c r="BED1" s="89"/>
      <c r="BEE1" s="89"/>
      <c r="BEF1" s="89"/>
      <c r="BEG1" s="89"/>
      <c r="BEH1" s="89"/>
      <c r="BEI1" s="89"/>
      <c r="BEJ1" s="89"/>
      <c r="BEK1" s="89"/>
      <c r="BEL1" s="89"/>
      <c r="BEM1" s="89"/>
      <c r="BEN1" s="89"/>
      <c r="BEO1" s="89"/>
      <c r="BEP1" s="89"/>
      <c r="BEQ1" s="89"/>
      <c r="BER1" s="89"/>
      <c r="BES1" s="89"/>
      <c r="BET1" s="89"/>
      <c r="BEU1" s="89"/>
      <c r="BEV1" s="89"/>
      <c r="BEW1" s="89"/>
      <c r="BEX1" s="89"/>
      <c r="BEY1" s="89"/>
      <c r="BEZ1" s="89"/>
      <c r="BFA1" s="89"/>
      <c r="BFB1" s="89"/>
      <c r="BFC1" s="89"/>
      <c r="BFD1" s="89"/>
      <c r="BFE1" s="89"/>
      <c r="BFF1" s="89"/>
      <c r="BFG1" s="89"/>
      <c r="BFH1" s="89"/>
      <c r="BFI1" s="89"/>
      <c r="BFJ1" s="89"/>
      <c r="BFK1" s="89"/>
      <c r="BFL1" s="89"/>
      <c r="BFM1" s="89"/>
      <c r="BFN1" s="89"/>
      <c r="BFO1" s="89"/>
      <c r="BFP1" s="89"/>
      <c r="BFQ1" s="89"/>
      <c r="BFR1" s="89"/>
      <c r="BFS1" s="89"/>
      <c r="BFT1" s="89"/>
      <c r="BFU1" s="89"/>
      <c r="BFV1" s="89"/>
      <c r="BFW1" s="89"/>
      <c r="BFX1" s="89"/>
      <c r="BFY1" s="89"/>
      <c r="BFZ1" s="89"/>
      <c r="BGA1" s="89"/>
      <c r="BGB1" s="89"/>
      <c r="BGC1" s="89"/>
      <c r="BGD1" s="89"/>
      <c r="BGE1" s="89"/>
      <c r="BGF1" s="89"/>
      <c r="BGG1" s="89"/>
      <c r="BGH1" s="89"/>
      <c r="BGI1" s="89"/>
      <c r="BGJ1" s="89"/>
      <c r="BGK1" s="89"/>
      <c r="BGL1" s="89"/>
      <c r="BGM1" s="89"/>
      <c r="BGN1" s="89"/>
      <c r="BGO1" s="89"/>
      <c r="BGP1" s="89"/>
      <c r="BGQ1" s="89"/>
      <c r="BGR1" s="89"/>
      <c r="BGS1" s="89"/>
      <c r="BGT1" s="89"/>
      <c r="BGU1" s="89"/>
      <c r="BGV1" s="89"/>
      <c r="BGW1" s="89"/>
      <c r="BGX1" s="89"/>
      <c r="BGY1" s="89"/>
      <c r="BGZ1" s="89"/>
      <c r="BHA1" s="89"/>
      <c r="BHB1" s="89"/>
      <c r="BHC1" s="89"/>
      <c r="BHD1" s="89"/>
      <c r="BHE1" s="89"/>
      <c r="BHF1" s="89"/>
      <c r="BHG1" s="89"/>
      <c r="BHH1" s="89"/>
      <c r="BHI1" s="89"/>
      <c r="BHJ1" s="89"/>
      <c r="BHK1" s="89"/>
      <c r="BHL1" s="89"/>
      <c r="BHM1" s="89"/>
      <c r="BHN1" s="89"/>
      <c r="BHO1" s="89"/>
      <c r="BHP1" s="89"/>
      <c r="BHQ1" s="89"/>
      <c r="BHR1" s="89"/>
      <c r="BHS1" s="89"/>
      <c r="BHT1" s="89"/>
      <c r="BHU1" s="89"/>
      <c r="BHV1" s="89"/>
      <c r="BHW1" s="89"/>
      <c r="BHX1" s="89"/>
      <c r="BHY1" s="89"/>
      <c r="BHZ1" s="89"/>
      <c r="BIA1" s="89"/>
      <c r="BIB1" s="89"/>
      <c r="BIC1" s="89"/>
      <c r="BID1" s="89"/>
      <c r="BIE1" s="89"/>
      <c r="BIF1" s="89"/>
      <c r="BIG1" s="89"/>
      <c r="BIH1" s="89"/>
      <c r="BII1" s="89"/>
      <c r="BIJ1" s="89"/>
      <c r="BIK1" s="89"/>
      <c r="BIL1" s="89"/>
      <c r="BIM1" s="89"/>
      <c r="BIN1" s="89"/>
      <c r="BIO1" s="89"/>
      <c r="BIP1" s="89"/>
      <c r="BIQ1" s="89"/>
      <c r="BIR1" s="89"/>
      <c r="BIS1" s="89"/>
      <c r="BIT1" s="89"/>
      <c r="BIU1" s="89"/>
      <c r="BIV1" s="89"/>
      <c r="BIW1" s="89"/>
      <c r="BIX1" s="89"/>
      <c r="BIY1" s="89"/>
      <c r="BIZ1" s="89"/>
      <c r="BJA1" s="89"/>
      <c r="BJB1" s="89"/>
      <c r="BJC1" s="89"/>
      <c r="BJD1" s="89"/>
      <c r="BJE1" s="89"/>
      <c r="BJF1" s="89"/>
      <c r="BJG1" s="89"/>
      <c r="BJH1" s="89"/>
      <c r="BJI1" s="89"/>
      <c r="BJJ1" s="89"/>
      <c r="BJK1" s="89"/>
      <c r="BJL1" s="89"/>
      <c r="BJM1" s="89"/>
      <c r="BJN1" s="89"/>
      <c r="BJO1" s="89"/>
      <c r="BJP1" s="89"/>
    </row>
    <row r="2" spans="1:1628" s="81" customFormat="1" ht="33.4" customHeight="1" thickTop="1" thickBot="1" x14ac:dyDescent="0.4">
      <c r="A2" s="80" t="s">
        <v>0</v>
      </c>
      <c r="B2" s="103"/>
      <c r="C2" s="109" t="s">
        <v>1</v>
      </c>
      <c r="D2" s="109" t="s">
        <v>2</v>
      </c>
      <c r="E2" s="109" t="s">
        <v>21</v>
      </c>
      <c r="F2" s="109" t="s">
        <v>3</v>
      </c>
      <c r="G2" s="109" t="s">
        <v>1</v>
      </c>
      <c r="H2" s="109" t="s">
        <v>2</v>
      </c>
      <c r="I2" s="109" t="s">
        <v>21</v>
      </c>
      <c r="J2" s="109" t="s">
        <v>3</v>
      </c>
      <c r="K2" s="109" t="s">
        <v>1</v>
      </c>
      <c r="L2" s="109" t="s">
        <v>2</v>
      </c>
      <c r="M2" s="109" t="s">
        <v>21</v>
      </c>
      <c r="N2" s="109" t="s">
        <v>3</v>
      </c>
      <c r="O2" s="78"/>
      <c r="P2" s="628" t="s">
        <v>134</v>
      </c>
      <c r="Q2" s="262" t="s">
        <v>33</v>
      </c>
      <c r="R2" s="314" t="s">
        <v>302</v>
      </c>
      <c r="S2" s="314" t="s">
        <v>2</v>
      </c>
      <c r="T2" s="314" t="s">
        <v>21</v>
      </c>
      <c r="U2" s="364" t="s">
        <v>311</v>
      </c>
      <c r="V2" s="361" t="s">
        <v>36</v>
      </c>
      <c r="W2" s="314" t="s">
        <v>302</v>
      </c>
      <c r="X2" s="362" t="s">
        <v>2</v>
      </c>
      <c r="Y2" s="362" t="s">
        <v>21</v>
      </c>
      <c r="Z2" s="513" t="s">
        <v>311</v>
      </c>
      <c r="AA2" s="98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  <c r="DC2" s="79"/>
      <c r="DD2" s="79"/>
      <c r="DE2" s="79"/>
      <c r="DF2" s="79"/>
      <c r="DG2" s="79"/>
      <c r="DH2" s="79"/>
      <c r="DI2" s="79"/>
      <c r="DJ2" s="79"/>
      <c r="DK2" s="79"/>
      <c r="DL2" s="79"/>
      <c r="DM2" s="79"/>
      <c r="DN2" s="79"/>
      <c r="DO2" s="79"/>
      <c r="DP2" s="79"/>
      <c r="DQ2" s="79"/>
      <c r="DR2" s="79"/>
      <c r="DS2" s="79"/>
      <c r="DT2" s="79"/>
      <c r="DU2" s="79"/>
      <c r="DV2" s="79"/>
      <c r="DW2" s="79"/>
      <c r="DX2" s="79"/>
      <c r="DY2" s="79"/>
      <c r="DZ2" s="79"/>
      <c r="EA2" s="79"/>
      <c r="EB2" s="79"/>
      <c r="EC2" s="79"/>
      <c r="ED2" s="79"/>
      <c r="EE2" s="79"/>
      <c r="EF2" s="79"/>
      <c r="EG2" s="79"/>
      <c r="EH2" s="79"/>
      <c r="EI2" s="79"/>
      <c r="EJ2" s="79"/>
      <c r="EK2" s="79"/>
      <c r="EL2" s="79"/>
      <c r="EM2" s="79"/>
      <c r="EN2" s="79"/>
      <c r="EO2" s="79"/>
      <c r="EP2" s="79"/>
      <c r="EQ2" s="79"/>
      <c r="ER2" s="79"/>
      <c r="ES2" s="79"/>
      <c r="ET2" s="79"/>
      <c r="EU2" s="79"/>
      <c r="EV2" s="79"/>
      <c r="EW2" s="79"/>
      <c r="EX2" s="79"/>
      <c r="EY2" s="79"/>
      <c r="EZ2" s="79"/>
      <c r="FA2" s="79"/>
      <c r="FB2" s="79"/>
      <c r="FC2" s="79"/>
      <c r="FD2" s="79"/>
      <c r="FE2" s="79"/>
      <c r="FF2" s="79"/>
      <c r="FG2" s="79"/>
      <c r="FH2" s="79"/>
      <c r="FI2" s="79"/>
      <c r="FJ2" s="79"/>
      <c r="FK2" s="79"/>
      <c r="FL2" s="79"/>
      <c r="FM2" s="79"/>
      <c r="FN2" s="79"/>
      <c r="FO2" s="79"/>
      <c r="FP2" s="79"/>
      <c r="FQ2" s="79"/>
      <c r="FR2" s="79"/>
      <c r="FS2" s="79"/>
      <c r="FT2" s="79"/>
      <c r="FU2" s="79"/>
      <c r="FV2" s="79"/>
      <c r="FW2" s="79"/>
      <c r="FX2" s="79"/>
      <c r="FY2" s="79"/>
      <c r="FZ2" s="79"/>
      <c r="GA2" s="79"/>
      <c r="GB2" s="79"/>
      <c r="GC2" s="79"/>
      <c r="GD2" s="79"/>
      <c r="GE2" s="79"/>
      <c r="GF2" s="79"/>
      <c r="GG2" s="79"/>
      <c r="GH2" s="79"/>
      <c r="GI2" s="79"/>
      <c r="GJ2" s="79"/>
      <c r="GK2" s="79"/>
      <c r="GL2" s="79"/>
      <c r="GM2" s="79"/>
      <c r="GN2" s="79"/>
      <c r="GO2" s="79"/>
      <c r="GP2" s="79"/>
      <c r="GQ2" s="79"/>
      <c r="GR2" s="79"/>
      <c r="GS2" s="79"/>
      <c r="GT2" s="79"/>
      <c r="GU2" s="79"/>
      <c r="GV2" s="79"/>
      <c r="GW2" s="79"/>
      <c r="GX2" s="79"/>
      <c r="GY2" s="79"/>
      <c r="GZ2" s="79"/>
      <c r="HA2" s="79"/>
      <c r="HB2" s="79"/>
      <c r="HC2" s="79"/>
      <c r="HD2" s="79"/>
      <c r="HE2" s="79"/>
      <c r="HF2" s="79"/>
      <c r="HG2" s="79"/>
      <c r="HH2" s="79"/>
      <c r="HI2" s="79"/>
      <c r="HJ2" s="79"/>
      <c r="HK2" s="79"/>
      <c r="HL2" s="79"/>
      <c r="HM2" s="79"/>
      <c r="HN2" s="79"/>
      <c r="HO2" s="79"/>
      <c r="HP2" s="79"/>
      <c r="HQ2" s="79"/>
      <c r="HR2" s="79"/>
      <c r="HS2" s="79"/>
      <c r="HT2" s="79"/>
      <c r="HU2" s="79"/>
      <c r="HV2" s="79"/>
      <c r="HW2" s="79"/>
      <c r="HX2" s="79"/>
      <c r="HY2" s="79"/>
      <c r="HZ2" s="79"/>
      <c r="IA2" s="79"/>
      <c r="IB2" s="79"/>
      <c r="IC2" s="79"/>
      <c r="ID2" s="79"/>
      <c r="IE2" s="79"/>
      <c r="IF2" s="79"/>
      <c r="IG2" s="79"/>
      <c r="IH2" s="79"/>
      <c r="II2" s="79"/>
      <c r="IJ2" s="79"/>
      <c r="IK2" s="79"/>
      <c r="IL2" s="79"/>
      <c r="IM2" s="79"/>
      <c r="IN2" s="79"/>
      <c r="IO2" s="79"/>
      <c r="IP2" s="79"/>
      <c r="IQ2" s="79"/>
      <c r="IR2" s="79"/>
      <c r="IS2" s="79"/>
      <c r="IT2" s="79"/>
      <c r="IU2" s="79"/>
      <c r="IV2" s="79"/>
      <c r="IW2" s="79"/>
      <c r="IX2" s="79"/>
      <c r="IY2" s="79"/>
      <c r="IZ2" s="79"/>
      <c r="JA2" s="79"/>
      <c r="JB2" s="79"/>
      <c r="JC2" s="79"/>
      <c r="JD2" s="79"/>
      <c r="JE2" s="79"/>
      <c r="JF2" s="79"/>
      <c r="JG2" s="79"/>
      <c r="JH2" s="79"/>
      <c r="JI2" s="79"/>
      <c r="JJ2" s="79"/>
      <c r="JK2" s="79"/>
      <c r="JL2" s="79"/>
      <c r="JM2" s="79"/>
      <c r="JN2" s="79"/>
      <c r="JO2" s="79"/>
      <c r="JP2" s="79"/>
      <c r="JQ2" s="79"/>
      <c r="JR2" s="79"/>
      <c r="JS2" s="79"/>
      <c r="JT2" s="79"/>
      <c r="JU2" s="79"/>
      <c r="JV2" s="79"/>
      <c r="JW2" s="79"/>
      <c r="JX2" s="79"/>
      <c r="JY2" s="79"/>
      <c r="JZ2" s="79"/>
      <c r="KA2" s="79"/>
      <c r="KB2" s="79"/>
      <c r="KC2" s="79"/>
      <c r="KD2" s="79"/>
      <c r="KE2" s="79"/>
      <c r="KF2" s="79"/>
      <c r="KG2" s="79"/>
      <c r="KH2" s="79"/>
      <c r="KI2" s="79"/>
      <c r="KJ2" s="79"/>
      <c r="KK2" s="79"/>
      <c r="KL2" s="79"/>
      <c r="KM2" s="79"/>
      <c r="KN2" s="79"/>
      <c r="KO2" s="79"/>
      <c r="KP2" s="79"/>
      <c r="KQ2" s="79"/>
      <c r="KR2" s="79"/>
      <c r="KS2" s="79"/>
      <c r="KT2" s="79"/>
      <c r="KU2" s="79"/>
      <c r="KV2" s="79"/>
      <c r="KW2" s="79"/>
      <c r="KX2" s="79"/>
      <c r="KY2" s="79"/>
      <c r="KZ2" s="79"/>
      <c r="LA2" s="79"/>
      <c r="LB2" s="79"/>
      <c r="LC2" s="79"/>
      <c r="LD2" s="79"/>
      <c r="LE2" s="79"/>
      <c r="LF2" s="79"/>
      <c r="LG2" s="79"/>
      <c r="LH2" s="79"/>
      <c r="LI2" s="79"/>
      <c r="LJ2" s="79"/>
      <c r="LK2" s="79"/>
      <c r="LL2" s="79"/>
      <c r="LM2" s="79"/>
      <c r="LN2" s="79"/>
      <c r="LO2" s="79"/>
      <c r="LP2" s="79"/>
      <c r="LQ2" s="79"/>
      <c r="LR2" s="79"/>
      <c r="LS2" s="79"/>
      <c r="LT2" s="79"/>
      <c r="LU2" s="79"/>
      <c r="LV2" s="79"/>
      <c r="LW2" s="79"/>
      <c r="LX2" s="79"/>
      <c r="LY2" s="79"/>
      <c r="LZ2" s="79"/>
      <c r="MA2" s="79"/>
      <c r="MB2" s="79"/>
      <c r="MC2" s="79"/>
      <c r="MD2" s="79"/>
      <c r="ME2" s="79"/>
      <c r="MF2" s="79"/>
      <c r="MG2" s="79"/>
      <c r="MH2" s="79"/>
      <c r="MI2" s="79"/>
      <c r="MJ2" s="79"/>
      <c r="MK2" s="79"/>
      <c r="ML2" s="79"/>
      <c r="MM2" s="79"/>
      <c r="MN2" s="79"/>
      <c r="MO2" s="79"/>
      <c r="MP2" s="79"/>
      <c r="MQ2" s="79"/>
      <c r="MR2" s="79"/>
      <c r="MS2" s="79"/>
      <c r="MT2" s="79"/>
      <c r="MU2" s="79"/>
      <c r="MV2" s="79"/>
      <c r="MW2" s="79"/>
      <c r="MX2" s="79"/>
      <c r="MY2" s="79"/>
      <c r="MZ2" s="79"/>
      <c r="NA2" s="79"/>
      <c r="NB2" s="79"/>
      <c r="NC2" s="79"/>
      <c r="ND2" s="79"/>
      <c r="NE2" s="79"/>
      <c r="NF2" s="79"/>
      <c r="NG2" s="79"/>
      <c r="NH2" s="79"/>
      <c r="NI2" s="79"/>
      <c r="NJ2" s="79"/>
      <c r="NK2" s="79"/>
      <c r="NL2" s="79"/>
      <c r="NM2" s="79"/>
      <c r="NN2" s="79"/>
      <c r="NO2" s="79"/>
      <c r="NP2" s="79"/>
      <c r="NQ2" s="79"/>
      <c r="NR2" s="79"/>
      <c r="NS2" s="79"/>
      <c r="NT2" s="79"/>
      <c r="NU2" s="79"/>
      <c r="NV2" s="79"/>
      <c r="NW2" s="79"/>
      <c r="NX2" s="79"/>
      <c r="NY2" s="79"/>
      <c r="NZ2" s="79"/>
      <c r="OA2" s="79"/>
      <c r="OB2" s="79"/>
      <c r="OC2" s="79"/>
      <c r="OD2" s="79"/>
      <c r="OE2" s="79"/>
      <c r="OF2" s="79"/>
      <c r="OG2" s="79"/>
      <c r="OH2" s="79"/>
      <c r="OI2" s="79"/>
      <c r="OJ2" s="79"/>
      <c r="OK2" s="79"/>
      <c r="OL2" s="79"/>
      <c r="OM2" s="79"/>
      <c r="ON2" s="79"/>
      <c r="OO2" s="79"/>
      <c r="OP2" s="79"/>
      <c r="OQ2" s="79"/>
      <c r="OR2" s="79"/>
      <c r="OS2" s="79"/>
      <c r="OT2" s="79"/>
      <c r="OU2" s="79"/>
      <c r="OV2" s="79"/>
      <c r="OW2" s="79"/>
      <c r="OX2" s="79"/>
      <c r="OY2" s="79"/>
      <c r="OZ2" s="79"/>
      <c r="PA2" s="79"/>
      <c r="PB2" s="79"/>
      <c r="PC2" s="79"/>
      <c r="PD2" s="79"/>
      <c r="PE2" s="79"/>
      <c r="PF2" s="79"/>
      <c r="PG2" s="79"/>
      <c r="PH2" s="79"/>
      <c r="PI2" s="79"/>
      <c r="PJ2" s="79"/>
      <c r="PK2" s="79"/>
      <c r="PL2" s="79"/>
      <c r="PM2" s="79"/>
      <c r="PN2" s="79"/>
      <c r="PO2" s="79"/>
      <c r="PP2" s="79"/>
      <c r="PQ2" s="79"/>
      <c r="PR2" s="79"/>
      <c r="PS2" s="79"/>
      <c r="PT2" s="79"/>
      <c r="PU2" s="79"/>
      <c r="PV2" s="79"/>
      <c r="PW2" s="79"/>
      <c r="PX2" s="79"/>
      <c r="PY2" s="79"/>
      <c r="PZ2" s="79"/>
      <c r="QA2" s="79"/>
      <c r="QB2" s="79"/>
      <c r="QC2" s="79"/>
      <c r="QD2" s="79"/>
      <c r="QE2" s="79"/>
      <c r="QF2" s="79"/>
      <c r="QG2" s="79"/>
      <c r="QH2" s="79"/>
      <c r="QI2" s="79"/>
      <c r="QJ2" s="79"/>
      <c r="QK2" s="79"/>
      <c r="QL2" s="79"/>
      <c r="QM2" s="79"/>
      <c r="QN2" s="79"/>
      <c r="QO2" s="79"/>
      <c r="QP2" s="79"/>
      <c r="QQ2" s="79"/>
      <c r="QR2" s="79"/>
      <c r="QS2" s="79"/>
      <c r="QT2" s="79"/>
      <c r="QU2" s="79"/>
      <c r="QV2" s="79"/>
      <c r="QW2" s="79"/>
      <c r="QX2" s="79"/>
      <c r="QY2" s="79"/>
      <c r="QZ2" s="79"/>
      <c r="RA2" s="79"/>
      <c r="RB2" s="79"/>
      <c r="RC2" s="79"/>
      <c r="RD2" s="79"/>
      <c r="RE2" s="79"/>
      <c r="RF2" s="79"/>
      <c r="RG2" s="79"/>
      <c r="RH2" s="79"/>
      <c r="RI2" s="79"/>
      <c r="RJ2" s="79"/>
      <c r="RK2" s="79"/>
      <c r="RL2" s="79"/>
      <c r="RM2" s="79"/>
      <c r="RN2" s="79"/>
      <c r="RO2" s="79"/>
      <c r="RP2" s="79"/>
      <c r="RQ2" s="79"/>
      <c r="RR2" s="79"/>
      <c r="RS2" s="79"/>
      <c r="RT2" s="79"/>
      <c r="RU2" s="79"/>
      <c r="RV2" s="79"/>
      <c r="RW2" s="79"/>
      <c r="RX2" s="79"/>
      <c r="RY2" s="79"/>
      <c r="RZ2" s="79"/>
      <c r="SA2" s="79"/>
      <c r="SB2" s="79"/>
      <c r="SC2" s="79"/>
      <c r="SD2" s="79"/>
      <c r="SE2" s="79"/>
      <c r="SF2" s="79"/>
      <c r="SG2" s="79"/>
      <c r="SH2" s="79"/>
      <c r="SI2" s="79"/>
      <c r="SJ2" s="79"/>
      <c r="SK2" s="79"/>
      <c r="SL2" s="79"/>
      <c r="SM2" s="79"/>
      <c r="SN2" s="79"/>
      <c r="SO2" s="79"/>
      <c r="SP2" s="79"/>
      <c r="SQ2" s="79"/>
      <c r="SR2" s="79"/>
      <c r="SS2" s="79"/>
      <c r="ST2" s="79"/>
      <c r="SU2" s="79"/>
      <c r="SV2" s="79"/>
      <c r="SW2" s="79"/>
      <c r="SX2" s="79"/>
      <c r="SY2" s="79"/>
      <c r="SZ2" s="79"/>
      <c r="TA2" s="79"/>
      <c r="TB2" s="79"/>
      <c r="TC2" s="79"/>
      <c r="TD2" s="79"/>
      <c r="TE2" s="79"/>
      <c r="TF2" s="79"/>
      <c r="TG2" s="79"/>
      <c r="TH2" s="79"/>
      <c r="TI2" s="79"/>
      <c r="TJ2" s="79"/>
      <c r="TK2" s="79"/>
      <c r="TL2" s="79"/>
      <c r="TM2" s="79"/>
      <c r="TN2" s="79"/>
      <c r="TO2" s="79"/>
      <c r="TP2" s="79"/>
      <c r="TQ2" s="79"/>
      <c r="TR2" s="79"/>
      <c r="TS2" s="79"/>
      <c r="TT2" s="79"/>
      <c r="TU2" s="79"/>
      <c r="TV2" s="79"/>
      <c r="TW2" s="79"/>
      <c r="TX2" s="79"/>
      <c r="TY2" s="79"/>
      <c r="TZ2" s="79"/>
      <c r="UA2" s="79"/>
      <c r="UB2" s="79"/>
      <c r="UC2" s="79"/>
      <c r="UD2" s="79"/>
      <c r="UE2" s="79"/>
      <c r="UF2" s="79"/>
      <c r="UG2" s="79"/>
      <c r="UH2" s="79"/>
      <c r="UI2" s="79"/>
      <c r="UJ2" s="79"/>
      <c r="UK2" s="79"/>
      <c r="UL2" s="79"/>
      <c r="UM2" s="79"/>
      <c r="UN2" s="79"/>
      <c r="UO2" s="79"/>
      <c r="UP2" s="79"/>
      <c r="UQ2" s="79"/>
      <c r="UR2" s="79"/>
      <c r="US2" s="79"/>
      <c r="UT2" s="79"/>
      <c r="UU2" s="79"/>
      <c r="UV2" s="79"/>
      <c r="UW2" s="79"/>
      <c r="UX2" s="79"/>
      <c r="UY2" s="79"/>
      <c r="UZ2" s="79"/>
      <c r="VA2" s="79"/>
      <c r="VB2" s="79"/>
      <c r="VC2" s="79"/>
      <c r="VD2" s="79"/>
      <c r="VE2" s="79"/>
      <c r="VF2" s="79"/>
      <c r="VG2" s="79"/>
      <c r="VH2" s="79"/>
      <c r="VI2" s="79"/>
      <c r="VJ2" s="79"/>
      <c r="VK2" s="79"/>
      <c r="VL2" s="79"/>
      <c r="VM2" s="79"/>
      <c r="VN2" s="79"/>
      <c r="VO2" s="79"/>
      <c r="VP2" s="79"/>
      <c r="VQ2" s="79"/>
      <c r="VR2" s="79"/>
      <c r="VS2" s="79"/>
      <c r="VT2" s="79"/>
      <c r="VU2" s="79"/>
      <c r="VV2" s="79"/>
      <c r="VW2" s="79"/>
      <c r="VX2" s="79"/>
      <c r="VY2" s="79"/>
      <c r="VZ2" s="79"/>
      <c r="WA2" s="79"/>
      <c r="WB2" s="79"/>
      <c r="WC2" s="79"/>
      <c r="WD2" s="79"/>
      <c r="WE2" s="79"/>
      <c r="WF2" s="79"/>
      <c r="WG2" s="79"/>
      <c r="WH2" s="79"/>
      <c r="WI2" s="79"/>
      <c r="WJ2" s="79"/>
      <c r="WK2" s="79"/>
      <c r="WL2" s="79"/>
      <c r="WM2" s="79"/>
      <c r="WN2" s="79"/>
      <c r="WO2" s="79"/>
      <c r="WP2" s="79"/>
      <c r="WQ2" s="79"/>
      <c r="WR2" s="79"/>
      <c r="WS2" s="79"/>
      <c r="WT2" s="79"/>
      <c r="WU2" s="79"/>
      <c r="WV2" s="79"/>
      <c r="WW2" s="79"/>
      <c r="WX2" s="79"/>
      <c r="WY2" s="79"/>
      <c r="WZ2" s="79"/>
      <c r="XA2" s="79"/>
      <c r="XB2" s="79"/>
      <c r="XC2" s="79"/>
      <c r="XD2" s="79"/>
      <c r="XE2" s="79"/>
      <c r="XF2" s="79"/>
      <c r="XG2" s="79"/>
      <c r="XH2" s="79"/>
      <c r="XI2" s="79"/>
      <c r="XJ2" s="79"/>
      <c r="XK2" s="79"/>
      <c r="XL2" s="79"/>
      <c r="XM2" s="79"/>
      <c r="XN2" s="79"/>
      <c r="XO2" s="79"/>
      <c r="XP2" s="79"/>
      <c r="XQ2" s="79"/>
      <c r="XR2" s="79"/>
      <c r="XS2" s="79"/>
      <c r="XT2" s="79"/>
      <c r="XU2" s="79"/>
      <c r="XV2" s="79"/>
      <c r="XW2" s="79"/>
      <c r="XX2" s="79"/>
      <c r="XY2" s="79"/>
      <c r="XZ2" s="79"/>
      <c r="YA2" s="79"/>
      <c r="YB2" s="79"/>
      <c r="YC2" s="79"/>
      <c r="YD2" s="79"/>
      <c r="YE2" s="79"/>
      <c r="YF2" s="79"/>
      <c r="YG2" s="79"/>
      <c r="YH2" s="79"/>
      <c r="YI2" s="79"/>
      <c r="YJ2" s="79"/>
      <c r="YK2" s="79"/>
      <c r="YL2" s="79"/>
      <c r="YM2" s="79"/>
      <c r="YN2" s="79"/>
      <c r="YO2" s="79"/>
      <c r="YP2" s="79"/>
      <c r="YQ2" s="79"/>
      <c r="YR2" s="79"/>
      <c r="YS2" s="79"/>
      <c r="YT2" s="79"/>
      <c r="YU2" s="79"/>
      <c r="YV2" s="79"/>
      <c r="YW2" s="79"/>
      <c r="YX2" s="79"/>
      <c r="YY2" s="79"/>
      <c r="YZ2" s="79"/>
      <c r="ZA2" s="79"/>
      <c r="ZB2" s="79"/>
      <c r="ZC2" s="79"/>
      <c r="ZD2" s="79"/>
      <c r="ZE2" s="79"/>
      <c r="ZF2" s="79"/>
      <c r="ZG2" s="79"/>
      <c r="ZH2" s="79"/>
      <c r="ZI2" s="79"/>
      <c r="ZJ2" s="79"/>
      <c r="ZK2" s="79"/>
      <c r="ZL2" s="79"/>
      <c r="ZM2" s="79"/>
      <c r="ZN2" s="79"/>
      <c r="ZO2" s="79"/>
      <c r="ZP2" s="79"/>
      <c r="ZQ2" s="79"/>
      <c r="ZR2" s="79"/>
      <c r="ZS2" s="79"/>
      <c r="ZT2" s="79"/>
      <c r="ZU2" s="79"/>
      <c r="ZV2" s="79"/>
      <c r="ZW2" s="79"/>
      <c r="ZX2" s="79"/>
      <c r="ZY2" s="79"/>
      <c r="ZZ2" s="79"/>
      <c r="AAA2" s="79"/>
      <c r="AAB2" s="79"/>
      <c r="AAC2" s="79"/>
      <c r="AAD2" s="79"/>
      <c r="AAE2" s="79"/>
      <c r="AAF2" s="79"/>
      <c r="AAG2" s="79"/>
      <c r="AAH2" s="79"/>
      <c r="AAI2" s="79"/>
      <c r="AAJ2" s="79"/>
      <c r="AAK2" s="79"/>
      <c r="AAL2" s="79"/>
      <c r="AAM2" s="79"/>
      <c r="AAN2" s="79"/>
      <c r="AAO2" s="79"/>
      <c r="AAP2" s="79"/>
      <c r="AAQ2" s="79"/>
      <c r="AAR2" s="79"/>
      <c r="AAS2" s="79"/>
      <c r="AAT2" s="79"/>
      <c r="AAU2" s="79"/>
      <c r="AAV2" s="79"/>
      <c r="AAW2" s="79"/>
      <c r="AAX2" s="79"/>
      <c r="AAY2" s="79"/>
      <c r="AAZ2" s="79"/>
      <c r="ABA2" s="79"/>
      <c r="ABB2" s="79"/>
      <c r="ABC2" s="79"/>
      <c r="ABD2" s="79"/>
      <c r="ABE2" s="79"/>
      <c r="ABF2" s="79"/>
      <c r="ABG2" s="79"/>
      <c r="ABH2" s="79"/>
      <c r="ABI2" s="79"/>
      <c r="ABJ2" s="79"/>
      <c r="ABK2" s="79"/>
      <c r="ABL2" s="79"/>
      <c r="ABM2" s="79"/>
      <c r="ABN2" s="79"/>
      <c r="ABO2" s="79"/>
      <c r="ABP2" s="79"/>
      <c r="ABQ2" s="79"/>
      <c r="ABR2" s="79"/>
      <c r="ABS2" s="79"/>
      <c r="ABT2" s="79"/>
      <c r="ABU2" s="79"/>
      <c r="ABV2" s="79"/>
      <c r="ABW2" s="79"/>
      <c r="ABX2" s="79"/>
      <c r="ABY2" s="79"/>
      <c r="ABZ2" s="79"/>
      <c r="ACA2" s="79"/>
      <c r="ACB2" s="79"/>
      <c r="ACC2" s="79"/>
      <c r="ACD2" s="79"/>
      <c r="ACE2" s="79"/>
      <c r="ACF2" s="79"/>
      <c r="ACG2" s="79"/>
      <c r="ACH2" s="79"/>
      <c r="ACI2" s="79"/>
      <c r="ACJ2" s="79"/>
      <c r="ACK2" s="79"/>
      <c r="ACL2" s="79"/>
      <c r="ACM2" s="79"/>
      <c r="ACN2" s="79"/>
      <c r="ACO2" s="79"/>
      <c r="ACP2" s="79"/>
      <c r="ACQ2" s="79"/>
      <c r="ACR2" s="79"/>
      <c r="ACS2" s="79"/>
      <c r="ACT2" s="79"/>
      <c r="ACU2" s="79"/>
      <c r="ACV2" s="79"/>
      <c r="ACW2" s="79"/>
      <c r="ACX2" s="79"/>
      <c r="ACY2" s="79"/>
      <c r="ACZ2" s="79"/>
      <c r="ADA2" s="79"/>
      <c r="ADB2" s="79"/>
      <c r="ADC2" s="79"/>
      <c r="ADD2" s="79"/>
      <c r="ADE2" s="79"/>
      <c r="ADF2" s="79"/>
      <c r="ADG2" s="79"/>
      <c r="ADH2" s="79"/>
      <c r="ADI2" s="79"/>
      <c r="ADJ2" s="79"/>
      <c r="ADK2" s="79"/>
      <c r="ADL2" s="79"/>
      <c r="ADM2" s="79"/>
      <c r="ADN2" s="79"/>
      <c r="ADO2" s="79"/>
      <c r="ADP2" s="79"/>
      <c r="ADQ2" s="79"/>
      <c r="ADR2" s="79"/>
      <c r="ADS2" s="79"/>
      <c r="ADT2" s="79"/>
      <c r="ADU2" s="79"/>
      <c r="ADV2" s="79"/>
      <c r="ADW2" s="79"/>
      <c r="ADX2" s="79"/>
      <c r="ADY2" s="79"/>
      <c r="ADZ2" s="79"/>
      <c r="AEA2" s="79"/>
      <c r="AEB2" s="79"/>
      <c r="AEC2" s="79"/>
      <c r="AED2" s="79"/>
      <c r="AEE2" s="79"/>
      <c r="AEF2" s="79"/>
      <c r="AEG2" s="79"/>
      <c r="AEH2" s="79"/>
      <c r="AEI2" s="79"/>
      <c r="AEJ2" s="79"/>
      <c r="AEK2" s="79"/>
      <c r="AEL2" s="79"/>
      <c r="AEM2" s="79"/>
      <c r="AEN2" s="79"/>
      <c r="AEO2" s="79"/>
      <c r="AEP2" s="79"/>
      <c r="AEQ2" s="79"/>
      <c r="AER2" s="79"/>
      <c r="AES2" s="79"/>
      <c r="AET2" s="79"/>
      <c r="AEU2" s="79"/>
      <c r="AEV2" s="79"/>
      <c r="AEW2" s="79"/>
      <c r="AEX2" s="79"/>
      <c r="AEY2" s="79"/>
      <c r="AEZ2" s="79"/>
      <c r="AFA2" s="79"/>
      <c r="AFB2" s="79"/>
      <c r="AFC2" s="79"/>
      <c r="AFD2" s="79"/>
      <c r="AFE2" s="79"/>
      <c r="AFF2" s="79"/>
      <c r="AFG2" s="79"/>
      <c r="AFH2" s="79"/>
      <c r="AFI2" s="79"/>
      <c r="AFJ2" s="79"/>
      <c r="AFK2" s="79"/>
      <c r="AFL2" s="79"/>
      <c r="AFM2" s="79"/>
      <c r="AFN2" s="79"/>
      <c r="AFO2" s="79"/>
      <c r="AFP2" s="79"/>
      <c r="AFQ2" s="79"/>
      <c r="AFR2" s="79"/>
      <c r="AFS2" s="79"/>
      <c r="AFT2" s="79"/>
      <c r="AFU2" s="79"/>
      <c r="AFV2" s="79"/>
      <c r="AFW2" s="79"/>
      <c r="AFX2" s="79"/>
      <c r="AFY2" s="79"/>
      <c r="AFZ2" s="79"/>
      <c r="AGA2" s="79"/>
      <c r="AGB2" s="79"/>
      <c r="AGC2" s="79"/>
      <c r="AGD2" s="79"/>
      <c r="AGE2" s="79"/>
      <c r="AGF2" s="79"/>
      <c r="AGG2" s="79"/>
      <c r="AGH2" s="79"/>
      <c r="AGI2" s="79"/>
      <c r="AGJ2" s="79"/>
      <c r="AGK2" s="79"/>
      <c r="AGL2" s="79"/>
      <c r="AGM2" s="79"/>
      <c r="AGN2" s="79"/>
      <c r="AGO2" s="79"/>
      <c r="AGP2" s="79"/>
      <c r="AGQ2" s="79"/>
      <c r="AGR2" s="79"/>
      <c r="AGS2" s="79"/>
      <c r="AGT2" s="79"/>
      <c r="AGU2" s="79"/>
      <c r="AGV2" s="79"/>
      <c r="AGW2" s="79"/>
      <c r="AGX2" s="79"/>
      <c r="AGY2" s="79"/>
      <c r="AGZ2" s="79"/>
      <c r="AHA2" s="79"/>
      <c r="AHB2" s="79"/>
      <c r="AHC2" s="79"/>
      <c r="AHD2" s="79"/>
      <c r="AHE2" s="79"/>
      <c r="AHF2" s="79"/>
      <c r="AHG2" s="79"/>
      <c r="AHH2" s="79"/>
      <c r="AHI2" s="79"/>
      <c r="AHJ2" s="79"/>
      <c r="AHK2" s="79"/>
      <c r="AHL2" s="79"/>
      <c r="AHM2" s="79"/>
      <c r="AHN2" s="79"/>
      <c r="AHO2" s="79"/>
      <c r="AHP2" s="79"/>
      <c r="AHQ2" s="79"/>
      <c r="AHR2" s="79"/>
      <c r="AHS2" s="79"/>
      <c r="AHT2" s="79"/>
      <c r="AHU2" s="79"/>
      <c r="AHV2" s="79"/>
      <c r="AHW2" s="79"/>
      <c r="AHX2" s="79"/>
      <c r="AHY2" s="79"/>
      <c r="AHZ2" s="79"/>
      <c r="AIA2" s="79"/>
      <c r="AIB2" s="79"/>
      <c r="AIC2" s="79"/>
      <c r="AID2" s="79"/>
      <c r="AIE2" s="79"/>
      <c r="AIF2" s="79"/>
      <c r="AIG2" s="79"/>
      <c r="AIH2" s="79"/>
      <c r="AII2" s="79"/>
      <c r="AIJ2" s="79"/>
      <c r="AIK2" s="79"/>
      <c r="AIL2" s="79"/>
      <c r="AIM2" s="79"/>
      <c r="AIN2" s="79"/>
      <c r="AIO2" s="79"/>
      <c r="AIP2" s="79"/>
      <c r="AIQ2" s="79"/>
      <c r="AIR2" s="79"/>
      <c r="AIS2" s="79"/>
      <c r="AIT2" s="79"/>
      <c r="AIU2" s="79"/>
      <c r="AIV2" s="79"/>
      <c r="AIW2" s="79"/>
      <c r="AIX2" s="79"/>
      <c r="AIY2" s="79"/>
      <c r="AIZ2" s="79"/>
      <c r="AJA2" s="79"/>
      <c r="AJB2" s="79"/>
      <c r="AJC2" s="79"/>
      <c r="AJD2" s="79"/>
      <c r="AJE2" s="79"/>
      <c r="AJF2" s="79"/>
      <c r="AJG2" s="79"/>
      <c r="AJH2" s="79"/>
      <c r="AJI2" s="79"/>
      <c r="AJJ2" s="79"/>
      <c r="AJK2" s="79"/>
      <c r="AJL2" s="79"/>
      <c r="AJM2" s="79"/>
      <c r="AJN2" s="79"/>
      <c r="AJO2" s="79"/>
      <c r="AJP2" s="79"/>
      <c r="AJQ2" s="79"/>
      <c r="AJR2" s="79"/>
      <c r="AJS2" s="79"/>
      <c r="AJT2" s="79"/>
      <c r="AJU2" s="79"/>
      <c r="AJV2" s="79"/>
      <c r="AJW2" s="79"/>
      <c r="AJX2" s="79"/>
      <c r="AJY2" s="79"/>
      <c r="AJZ2" s="79"/>
      <c r="AKA2" s="79"/>
      <c r="AKB2" s="79"/>
      <c r="AKC2" s="79"/>
      <c r="AKD2" s="79"/>
      <c r="AKE2" s="79"/>
      <c r="AKF2" s="79"/>
      <c r="AKG2" s="79"/>
      <c r="AKH2" s="79"/>
      <c r="AKI2" s="79"/>
      <c r="AKJ2" s="79"/>
      <c r="AKK2" s="79"/>
      <c r="AKL2" s="79"/>
      <c r="AKM2" s="79"/>
      <c r="AKN2" s="79"/>
      <c r="AKO2" s="79"/>
      <c r="AKP2" s="79"/>
      <c r="AKQ2" s="79"/>
      <c r="AKR2" s="79"/>
      <c r="AKS2" s="79"/>
      <c r="AKT2" s="79"/>
      <c r="AKU2" s="79"/>
      <c r="AKV2" s="79"/>
      <c r="AKW2" s="79"/>
      <c r="AKX2" s="79"/>
      <c r="AKY2" s="79"/>
      <c r="AKZ2" s="79"/>
      <c r="ALA2" s="79"/>
      <c r="ALB2" s="79"/>
      <c r="ALC2" s="79"/>
      <c r="ALD2" s="79"/>
      <c r="ALE2" s="79"/>
      <c r="ALF2" s="79"/>
      <c r="ALG2" s="79"/>
      <c r="ALH2" s="79"/>
      <c r="ALI2" s="79"/>
      <c r="ALJ2" s="79"/>
      <c r="ALK2" s="79"/>
      <c r="ALL2" s="79"/>
      <c r="ALM2" s="79"/>
      <c r="ALN2" s="79"/>
      <c r="ALO2" s="79"/>
      <c r="ALP2" s="79"/>
      <c r="ALQ2" s="79"/>
      <c r="ALR2" s="79"/>
      <c r="ALS2" s="79"/>
      <c r="ALT2" s="79"/>
      <c r="ALU2" s="79"/>
      <c r="ALV2" s="79"/>
      <c r="ALW2" s="79"/>
      <c r="ALX2" s="79"/>
      <c r="ALY2" s="79"/>
      <c r="ALZ2" s="79"/>
      <c r="AMA2" s="79"/>
      <c r="AMB2" s="79"/>
      <c r="AMC2" s="79"/>
      <c r="AMD2" s="79"/>
      <c r="AME2" s="79"/>
      <c r="AMF2" s="79"/>
      <c r="AMG2" s="79"/>
      <c r="AMH2" s="79"/>
      <c r="AMI2" s="79"/>
      <c r="AMJ2" s="79"/>
      <c r="AMK2" s="79"/>
      <c r="AML2" s="79"/>
      <c r="AMM2" s="79"/>
      <c r="AMN2" s="79"/>
      <c r="AMO2" s="79"/>
      <c r="AMP2" s="79"/>
      <c r="AMQ2" s="79"/>
      <c r="AMR2" s="79"/>
      <c r="AMS2" s="79"/>
      <c r="AMT2" s="79"/>
      <c r="AMU2" s="79"/>
      <c r="AMV2" s="79"/>
      <c r="AMW2" s="79"/>
      <c r="AMX2" s="79"/>
      <c r="AMY2" s="79"/>
      <c r="AMZ2" s="79"/>
      <c r="ANA2" s="79"/>
      <c r="ANB2" s="79"/>
      <c r="ANC2" s="79"/>
      <c r="AND2" s="79"/>
      <c r="ANE2" s="79"/>
      <c r="ANF2" s="79"/>
      <c r="ANG2" s="79"/>
      <c r="ANH2" s="79"/>
      <c r="ANI2" s="79"/>
      <c r="ANJ2" s="79"/>
      <c r="ANK2" s="79"/>
      <c r="ANL2" s="79"/>
      <c r="ANM2" s="79"/>
      <c r="ANN2" s="79"/>
      <c r="ANO2" s="79"/>
      <c r="ANP2" s="79"/>
      <c r="ANQ2" s="79"/>
      <c r="ANR2" s="79"/>
      <c r="ANS2" s="79"/>
      <c r="ANT2" s="79"/>
      <c r="ANU2" s="79"/>
      <c r="ANV2" s="79"/>
      <c r="ANW2" s="79"/>
      <c r="ANX2" s="79"/>
      <c r="ANY2" s="79"/>
      <c r="ANZ2" s="79"/>
      <c r="AOA2" s="79"/>
      <c r="AOB2" s="79"/>
      <c r="AOC2" s="79"/>
      <c r="AOD2" s="79"/>
      <c r="AOE2" s="79"/>
      <c r="AOF2" s="79"/>
      <c r="AOG2" s="79"/>
      <c r="AOH2" s="79"/>
      <c r="AOI2" s="79"/>
      <c r="AOJ2" s="79"/>
      <c r="AOK2" s="79"/>
      <c r="AOL2" s="79"/>
      <c r="AOM2" s="79"/>
      <c r="AON2" s="79"/>
      <c r="AOO2" s="79"/>
      <c r="AOP2" s="79"/>
      <c r="AOQ2" s="79"/>
      <c r="AOR2" s="79"/>
      <c r="AOS2" s="79"/>
      <c r="AOT2" s="79"/>
      <c r="AOU2" s="79"/>
      <c r="AOV2" s="79"/>
      <c r="AOW2" s="79"/>
      <c r="AOX2" s="79"/>
      <c r="AOY2" s="79"/>
      <c r="AOZ2" s="79"/>
      <c r="APA2" s="79"/>
      <c r="APB2" s="79"/>
      <c r="APC2" s="79"/>
      <c r="APD2" s="79"/>
      <c r="APE2" s="79"/>
      <c r="APF2" s="79"/>
      <c r="APG2" s="79"/>
      <c r="APH2" s="79"/>
      <c r="API2" s="79"/>
      <c r="APJ2" s="79"/>
      <c r="APK2" s="79"/>
      <c r="APL2" s="79"/>
      <c r="APM2" s="79"/>
      <c r="APN2" s="79"/>
      <c r="APO2" s="79"/>
      <c r="APP2" s="79"/>
      <c r="APQ2" s="79"/>
      <c r="APR2" s="79"/>
      <c r="APS2" s="79"/>
      <c r="APT2" s="79"/>
      <c r="APU2" s="79"/>
      <c r="APV2" s="79"/>
      <c r="APW2" s="79"/>
      <c r="APX2" s="79"/>
      <c r="APY2" s="79"/>
      <c r="APZ2" s="79"/>
      <c r="AQA2" s="79"/>
      <c r="AQB2" s="79"/>
      <c r="AQC2" s="79"/>
      <c r="AQD2" s="79"/>
      <c r="AQE2" s="79"/>
      <c r="AQF2" s="79"/>
      <c r="AQG2" s="79"/>
      <c r="AQH2" s="79"/>
      <c r="AQI2" s="79"/>
      <c r="AQJ2" s="79"/>
      <c r="AQK2" s="79"/>
      <c r="AQL2" s="79"/>
      <c r="AQM2" s="79"/>
      <c r="AQN2" s="79"/>
      <c r="AQO2" s="79"/>
      <c r="AQP2" s="79"/>
      <c r="AQQ2" s="79"/>
      <c r="AQR2" s="79"/>
      <c r="AQS2" s="79"/>
      <c r="AQT2" s="79"/>
      <c r="AQU2" s="79"/>
      <c r="AQV2" s="79"/>
      <c r="AQW2" s="79"/>
      <c r="AQX2" s="79"/>
      <c r="AQY2" s="79"/>
      <c r="AQZ2" s="79"/>
      <c r="ARA2" s="79"/>
      <c r="ARB2" s="79"/>
      <c r="ARC2" s="79"/>
      <c r="ARD2" s="79"/>
      <c r="ARE2" s="79"/>
      <c r="ARF2" s="79"/>
      <c r="ARG2" s="79"/>
      <c r="ARH2" s="79"/>
      <c r="ARI2" s="79"/>
      <c r="ARJ2" s="79"/>
      <c r="ARK2" s="79"/>
      <c r="ARL2" s="79"/>
      <c r="ARM2" s="79"/>
      <c r="ARN2" s="79"/>
      <c r="ARO2" s="79"/>
      <c r="ARP2" s="79"/>
      <c r="ARQ2" s="79"/>
      <c r="ARR2" s="79"/>
      <c r="ARS2" s="79"/>
      <c r="ART2" s="79"/>
      <c r="ARU2" s="79"/>
      <c r="ARV2" s="79"/>
      <c r="ARW2" s="79"/>
      <c r="ARX2" s="79"/>
      <c r="ARY2" s="79"/>
      <c r="ARZ2" s="79"/>
      <c r="ASA2" s="79"/>
      <c r="ASB2" s="79"/>
      <c r="ASC2" s="79"/>
      <c r="ASD2" s="79"/>
      <c r="ASE2" s="79"/>
      <c r="ASF2" s="79"/>
      <c r="ASG2" s="79"/>
      <c r="ASH2" s="79"/>
      <c r="ASI2" s="79"/>
      <c r="ASJ2" s="79"/>
      <c r="ASK2" s="79"/>
      <c r="ASL2" s="79"/>
      <c r="ASM2" s="79"/>
      <c r="ASN2" s="79"/>
      <c r="ASO2" s="79"/>
      <c r="ASP2" s="79"/>
      <c r="ASQ2" s="79"/>
      <c r="ASR2" s="79"/>
      <c r="ASS2" s="79"/>
      <c r="AST2" s="79"/>
      <c r="ASU2" s="79"/>
      <c r="ASV2" s="79"/>
      <c r="ASW2" s="79"/>
      <c r="ASX2" s="79"/>
      <c r="ASY2" s="79"/>
      <c r="ASZ2" s="79"/>
      <c r="ATA2" s="79"/>
      <c r="ATB2" s="79"/>
      <c r="ATC2" s="79"/>
      <c r="ATD2" s="79"/>
      <c r="ATE2" s="79"/>
      <c r="ATF2" s="79"/>
      <c r="ATG2" s="79"/>
      <c r="ATH2" s="79"/>
      <c r="ATI2" s="79"/>
      <c r="ATJ2" s="79"/>
      <c r="ATK2" s="79"/>
      <c r="ATL2" s="79"/>
      <c r="ATM2" s="79"/>
      <c r="ATN2" s="79"/>
      <c r="ATO2" s="79"/>
      <c r="ATP2" s="79"/>
      <c r="ATQ2" s="79"/>
      <c r="ATR2" s="79"/>
      <c r="ATS2" s="79"/>
      <c r="ATT2" s="79"/>
      <c r="ATU2" s="79"/>
      <c r="ATV2" s="79"/>
      <c r="ATW2" s="79"/>
      <c r="ATX2" s="79"/>
      <c r="ATY2" s="79"/>
      <c r="ATZ2" s="79"/>
      <c r="AUA2" s="79"/>
      <c r="AUB2" s="79"/>
      <c r="AUC2" s="79"/>
      <c r="AUD2" s="79"/>
      <c r="AUE2" s="79"/>
      <c r="AUF2" s="79"/>
      <c r="AUG2" s="79"/>
      <c r="AUH2" s="79"/>
      <c r="AUI2" s="79"/>
      <c r="AUJ2" s="79"/>
      <c r="AUK2" s="79"/>
      <c r="AUL2" s="79"/>
      <c r="AUM2" s="79"/>
      <c r="AUN2" s="79"/>
      <c r="AUO2" s="79"/>
      <c r="AUP2" s="79"/>
      <c r="AUQ2" s="79"/>
      <c r="AUR2" s="79"/>
      <c r="AUS2" s="79"/>
      <c r="AUT2" s="79"/>
      <c r="AUU2" s="79"/>
      <c r="AUV2" s="79"/>
      <c r="AUW2" s="79"/>
      <c r="AUX2" s="79"/>
      <c r="AUY2" s="79"/>
      <c r="AUZ2" s="79"/>
      <c r="AVA2" s="79"/>
      <c r="AVB2" s="79"/>
      <c r="AVC2" s="79"/>
      <c r="AVD2" s="79"/>
      <c r="AVE2" s="79"/>
      <c r="AVF2" s="79"/>
      <c r="AVG2" s="79"/>
      <c r="AVH2" s="79"/>
      <c r="AVI2" s="79"/>
      <c r="AVJ2" s="79"/>
      <c r="AVK2" s="79"/>
      <c r="AVL2" s="79"/>
      <c r="AVM2" s="79"/>
      <c r="AVN2" s="79"/>
      <c r="AVO2" s="79"/>
      <c r="AVP2" s="79"/>
      <c r="AVQ2" s="79"/>
      <c r="AVR2" s="79"/>
      <c r="AVS2" s="79"/>
      <c r="AVT2" s="79"/>
      <c r="AVU2" s="79"/>
      <c r="AVV2" s="79"/>
      <c r="AVW2" s="79"/>
      <c r="AVX2" s="79"/>
      <c r="AVY2" s="79"/>
      <c r="AVZ2" s="79"/>
      <c r="AWA2" s="79"/>
      <c r="AWB2" s="79"/>
      <c r="AWC2" s="79"/>
      <c r="AWD2" s="79"/>
      <c r="AWE2" s="79"/>
      <c r="AWF2" s="79"/>
      <c r="AWG2" s="79"/>
      <c r="AWH2" s="79"/>
      <c r="AWI2" s="79"/>
      <c r="AWJ2" s="79"/>
      <c r="AWK2" s="79"/>
      <c r="AWL2" s="79"/>
      <c r="AWM2" s="79"/>
      <c r="AWN2" s="79"/>
      <c r="AWO2" s="79"/>
      <c r="AWP2" s="79"/>
      <c r="AWQ2" s="79"/>
      <c r="AWR2" s="79"/>
      <c r="AWS2" s="79"/>
      <c r="AWT2" s="79"/>
      <c r="AWU2" s="79"/>
      <c r="AWV2" s="79"/>
      <c r="AWW2" s="79"/>
      <c r="AWX2" s="79"/>
      <c r="AWY2" s="79"/>
      <c r="AWZ2" s="79"/>
      <c r="AXA2" s="79"/>
      <c r="AXB2" s="79"/>
      <c r="AXC2" s="79"/>
      <c r="AXD2" s="79"/>
      <c r="AXE2" s="79"/>
      <c r="AXF2" s="79"/>
      <c r="AXG2" s="79"/>
      <c r="AXH2" s="79"/>
      <c r="AXI2" s="79"/>
      <c r="AXJ2" s="79"/>
      <c r="AXK2" s="79"/>
      <c r="AXL2" s="79"/>
      <c r="AXM2" s="79"/>
      <c r="AXN2" s="79"/>
      <c r="AXO2" s="79"/>
      <c r="AXP2" s="79"/>
      <c r="AXQ2" s="79"/>
      <c r="AXR2" s="79"/>
      <c r="AXS2" s="79"/>
      <c r="AXT2" s="79"/>
      <c r="AXU2" s="79"/>
      <c r="AXV2" s="79"/>
      <c r="AXW2" s="79"/>
      <c r="AXX2" s="79"/>
      <c r="AXY2" s="79"/>
      <c r="AXZ2" s="79"/>
      <c r="AYA2" s="79"/>
      <c r="AYB2" s="79"/>
      <c r="AYC2" s="79"/>
      <c r="AYD2" s="79"/>
      <c r="AYE2" s="79"/>
      <c r="AYF2" s="79"/>
      <c r="AYG2" s="79"/>
      <c r="AYH2" s="79"/>
      <c r="AYI2" s="79"/>
      <c r="AYJ2" s="79"/>
      <c r="AYK2" s="79"/>
      <c r="AYL2" s="79"/>
      <c r="AYM2" s="79"/>
      <c r="AYN2" s="79"/>
      <c r="AYO2" s="79"/>
      <c r="AYP2" s="79"/>
      <c r="AYQ2" s="79"/>
      <c r="AYR2" s="79"/>
      <c r="AYS2" s="79"/>
      <c r="AYT2" s="79"/>
      <c r="AYU2" s="79"/>
      <c r="AYV2" s="79"/>
      <c r="AYW2" s="79"/>
      <c r="AYX2" s="79"/>
      <c r="AYY2" s="79"/>
      <c r="AYZ2" s="79"/>
      <c r="AZA2" s="79"/>
      <c r="AZB2" s="79"/>
      <c r="AZC2" s="79"/>
      <c r="AZD2" s="79"/>
      <c r="AZE2" s="79"/>
      <c r="AZF2" s="79"/>
      <c r="AZG2" s="79"/>
      <c r="AZH2" s="79"/>
      <c r="AZI2" s="79"/>
      <c r="AZJ2" s="79"/>
      <c r="AZK2" s="79"/>
      <c r="AZL2" s="79"/>
      <c r="AZM2" s="79"/>
      <c r="AZN2" s="79"/>
      <c r="AZO2" s="79"/>
      <c r="AZP2" s="79"/>
      <c r="AZQ2" s="79"/>
      <c r="AZR2" s="79"/>
      <c r="AZS2" s="79"/>
      <c r="AZT2" s="79"/>
      <c r="AZU2" s="79"/>
      <c r="AZV2" s="79"/>
      <c r="AZW2" s="79"/>
      <c r="AZX2" s="79"/>
      <c r="AZY2" s="79"/>
      <c r="AZZ2" s="79"/>
      <c r="BAA2" s="79"/>
      <c r="BAB2" s="79"/>
      <c r="BAC2" s="79"/>
      <c r="BAD2" s="79"/>
      <c r="BAE2" s="79"/>
      <c r="BAF2" s="79"/>
      <c r="BAG2" s="79"/>
      <c r="BAH2" s="79"/>
      <c r="BAI2" s="79"/>
      <c r="BAJ2" s="79"/>
      <c r="BAK2" s="79"/>
      <c r="BAL2" s="79"/>
      <c r="BAM2" s="79"/>
      <c r="BAN2" s="79"/>
      <c r="BAO2" s="79"/>
      <c r="BAP2" s="79"/>
      <c r="BAQ2" s="79"/>
      <c r="BAR2" s="79"/>
      <c r="BAS2" s="79"/>
      <c r="BAT2" s="79"/>
      <c r="BAU2" s="79"/>
      <c r="BAV2" s="79"/>
      <c r="BAW2" s="79"/>
      <c r="BAX2" s="79"/>
      <c r="BAY2" s="79"/>
      <c r="BAZ2" s="79"/>
      <c r="BBA2" s="79"/>
      <c r="BBB2" s="79"/>
      <c r="BBC2" s="79"/>
      <c r="BBD2" s="79"/>
      <c r="BBE2" s="79"/>
      <c r="BBF2" s="79"/>
      <c r="BBG2" s="79"/>
      <c r="BBH2" s="79"/>
      <c r="BBI2" s="79"/>
      <c r="BBJ2" s="79"/>
      <c r="BBK2" s="79"/>
      <c r="BBL2" s="79"/>
      <c r="BBM2" s="79"/>
      <c r="BBN2" s="79"/>
      <c r="BBO2" s="79"/>
      <c r="BBP2" s="79"/>
      <c r="BBQ2" s="79"/>
      <c r="BBR2" s="79"/>
      <c r="BBS2" s="79"/>
      <c r="BBT2" s="79"/>
      <c r="BBU2" s="79"/>
      <c r="BBV2" s="79"/>
      <c r="BBW2" s="79"/>
      <c r="BBX2" s="79"/>
      <c r="BBY2" s="79"/>
      <c r="BBZ2" s="79"/>
      <c r="BCA2" s="79"/>
      <c r="BCB2" s="79"/>
      <c r="BCC2" s="79"/>
      <c r="BCD2" s="79"/>
      <c r="BCE2" s="79"/>
      <c r="BCF2" s="79"/>
      <c r="BCG2" s="79"/>
      <c r="BCH2" s="79"/>
      <c r="BCI2" s="79"/>
      <c r="BCJ2" s="79"/>
      <c r="BCK2" s="79"/>
      <c r="BCL2" s="79"/>
      <c r="BCM2" s="79"/>
      <c r="BCN2" s="79"/>
      <c r="BCO2" s="79"/>
      <c r="BCP2" s="79"/>
      <c r="BCQ2" s="79"/>
      <c r="BCR2" s="79"/>
      <c r="BCS2" s="79"/>
      <c r="BCT2" s="79"/>
      <c r="BCU2" s="79"/>
      <c r="BCV2" s="79"/>
      <c r="BCW2" s="79"/>
      <c r="BCX2" s="79"/>
      <c r="BCY2" s="79"/>
      <c r="BCZ2" s="79"/>
      <c r="BDA2" s="79"/>
      <c r="BDB2" s="79"/>
      <c r="BDC2" s="79"/>
      <c r="BDD2" s="79"/>
      <c r="BDE2" s="79"/>
      <c r="BDF2" s="79"/>
      <c r="BDG2" s="79"/>
      <c r="BDH2" s="79"/>
      <c r="BDI2" s="79"/>
      <c r="BDJ2" s="79"/>
      <c r="BDK2" s="79"/>
      <c r="BDL2" s="79"/>
      <c r="BDM2" s="79"/>
      <c r="BDN2" s="79"/>
      <c r="BDO2" s="79"/>
      <c r="BDP2" s="79"/>
      <c r="BDQ2" s="79"/>
      <c r="BDR2" s="79"/>
      <c r="BDS2" s="79"/>
      <c r="BDT2" s="79"/>
      <c r="BDU2" s="79"/>
      <c r="BDV2" s="79"/>
      <c r="BDW2" s="79"/>
      <c r="BDX2" s="79"/>
      <c r="BDY2" s="79"/>
      <c r="BDZ2" s="79"/>
      <c r="BEA2" s="79"/>
      <c r="BEB2" s="79"/>
      <c r="BEC2" s="79"/>
      <c r="BED2" s="79"/>
      <c r="BEE2" s="79"/>
      <c r="BEF2" s="79"/>
      <c r="BEG2" s="79"/>
      <c r="BEH2" s="79"/>
      <c r="BEI2" s="79"/>
      <c r="BEJ2" s="79"/>
      <c r="BEK2" s="79"/>
      <c r="BEL2" s="79"/>
      <c r="BEM2" s="79"/>
      <c r="BEN2" s="79"/>
      <c r="BEO2" s="79"/>
      <c r="BEP2" s="79"/>
      <c r="BEQ2" s="79"/>
      <c r="BER2" s="79"/>
      <c r="BES2" s="79"/>
      <c r="BET2" s="79"/>
      <c r="BEU2" s="79"/>
      <c r="BEV2" s="79"/>
      <c r="BEW2" s="79"/>
      <c r="BEX2" s="79"/>
      <c r="BEY2" s="79"/>
      <c r="BEZ2" s="79"/>
      <c r="BFA2" s="79"/>
      <c r="BFB2" s="79"/>
      <c r="BFC2" s="79"/>
      <c r="BFD2" s="79"/>
      <c r="BFE2" s="79"/>
      <c r="BFF2" s="79"/>
      <c r="BFG2" s="79"/>
      <c r="BFH2" s="79"/>
      <c r="BFI2" s="79"/>
      <c r="BFJ2" s="79"/>
      <c r="BFK2" s="79"/>
      <c r="BFL2" s="79"/>
      <c r="BFM2" s="79"/>
      <c r="BFN2" s="79"/>
      <c r="BFO2" s="79"/>
      <c r="BFP2" s="79"/>
      <c r="BFQ2" s="79"/>
      <c r="BFR2" s="79"/>
      <c r="BFS2" s="79"/>
      <c r="BFT2" s="79"/>
      <c r="BFU2" s="79"/>
      <c r="BFV2" s="79"/>
      <c r="BFW2" s="79"/>
      <c r="BFX2" s="79"/>
      <c r="BFY2" s="79"/>
      <c r="BFZ2" s="79"/>
      <c r="BGA2" s="79"/>
      <c r="BGB2" s="79"/>
      <c r="BGC2" s="79"/>
      <c r="BGD2" s="79"/>
      <c r="BGE2" s="79"/>
      <c r="BGF2" s="79"/>
      <c r="BGG2" s="79"/>
      <c r="BGH2" s="79"/>
      <c r="BGI2" s="79"/>
      <c r="BGJ2" s="79"/>
      <c r="BGK2" s="79"/>
      <c r="BGL2" s="79"/>
      <c r="BGM2" s="79"/>
      <c r="BGN2" s="79"/>
      <c r="BGO2" s="79"/>
      <c r="BGP2" s="79"/>
      <c r="BGQ2" s="79"/>
      <c r="BGR2" s="79"/>
      <c r="BGS2" s="79"/>
      <c r="BGT2" s="79"/>
      <c r="BGU2" s="79"/>
      <c r="BGV2" s="79"/>
      <c r="BGW2" s="79"/>
      <c r="BGX2" s="79"/>
      <c r="BGY2" s="79"/>
      <c r="BGZ2" s="79"/>
      <c r="BHA2" s="79"/>
      <c r="BHB2" s="79"/>
      <c r="BHC2" s="79"/>
      <c r="BHD2" s="79"/>
      <c r="BHE2" s="79"/>
      <c r="BHF2" s="79"/>
      <c r="BHG2" s="79"/>
      <c r="BHH2" s="79"/>
      <c r="BHI2" s="79"/>
      <c r="BHJ2" s="79"/>
      <c r="BHK2" s="79"/>
      <c r="BHL2" s="79"/>
      <c r="BHM2" s="79"/>
      <c r="BHN2" s="79"/>
      <c r="BHO2" s="79"/>
      <c r="BHP2" s="79"/>
      <c r="BHQ2" s="79"/>
      <c r="BHR2" s="79"/>
      <c r="BHS2" s="79"/>
      <c r="BHT2" s="79"/>
      <c r="BHU2" s="79"/>
      <c r="BHV2" s="79"/>
      <c r="BHW2" s="79"/>
      <c r="BHX2" s="79"/>
      <c r="BHY2" s="79"/>
      <c r="BHZ2" s="79"/>
      <c r="BIA2" s="79"/>
      <c r="BIB2" s="79"/>
      <c r="BIC2" s="79"/>
      <c r="BID2" s="79"/>
      <c r="BIE2" s="79"/>
      <c r="BIF2" s="79"/>
      <c r="BIG2" s="79"/>
      <c r="BIH2" s="79"/>
      <c r="BII2" s="79"/>
      <c r="BIJ2" s="79"/>
      <c r="BIK2" s="79"/>
      <c r="BIL2" s="79"/>
      <c r="BIM2" s="79"/>
      <c r="BIN2" s="79"/>
      <c r="BIO2" s="79"/>
      <c r="BIP2" s="79"/>
      <c r="BIQ2" s="79"/>
      <c r="BIR2" s="79"/>
      <c r="BIS2" s="79"/>
      <c r="BIT2" s="79"/>
      <c r="BIU2" s="79"/>
      <c r="BIV2" s="79"/>
      <c r="BIW2" s="79"/>
      <c r="BIX2" s="79"/>
      <c r="BIY2" s="79"/>
      <c r="BIZ2" s="79"/>
      <c r="BJA2" s="79"/>
      <c r="BJB2" s="79"/>
      <c r="BJC2" s="79"/>
      <c r="BJD2" s="79"/>
      <c r="BJE2" s="79"/>
      <c r="BJF2" s="79"/>
      <c r="BJG2" s="79"/>
      <c r="BJH2" s="79"/>
      <c r="BJI2" s="79"/>
      <c r="BJJ2" s="79"/>
      <c r="BJK2" s="79"/>
      <c r="BJL2" s="79"/>
      <c r="BJM2" s="79"/>
      <c r="BJN2" s="79"/>
      <c r="BJO2" s="79"/>
      <c r="BJP2" s="79"/>
    </row>
    <row r="3" spans="1:1628" s="99" customFormat="1" ht="17.75" customHeight="1" thickTop="1" thickBot="1" x14ac:dyDescent="0.4">
      <c r="A3" s="100" t="s">
        <v>37</v>
      </c>
      <c r="B3" s="105" t="s">
        <v>134</v>
      </c>
      <c r="C3" s="110">
        <v>63</v>
      </c>
      <c r="D3" s="110">
        <v>63</v>
      </c>
      <c r="E3" s="110">
        <v>75</v>
      </c>
      <c r="F3" s="110">
        <v>91</v>
      </c>
      <c r="G3" s="110">
        <v>49</v>
      </c>
      <c r="H3" s="110">
        <v>49</v>
      </c>
      <c r="I3" s="110">
        <v>49</v>
      </c>
      <c r="J3" s="110">
        <v>49</v>
      </c>
      <c r="K3" s="110">
        <v>112</v>
      </c>
      <c r="L3" s="110">
        <v>112</v>
      </c>
      <c r="M3" s="110">
        <v>124</v>
      </c>
      <c r="N3" s="110">
        <f>J3+F3</f>
        <v>140</v>
      </c>
      <c r="O3" s="117"/>
      <c r="P3" s="629"/>
      <c r="Q3" s="280" t="s">
        <v>122</v>
      </c>
      <c r="R3" s="285">
        <v>4</v>
      </c>
      <c r="S3" s="285">
        <v>4</v>
      </c>
      <c r="T3" s="285">
        <v>4</v>
      </c>
      <c r="U3" s="335">
        <v>4</v>
      </c>
      <c r="V3" s="366" t="s">
        <v>108</v>
      </c>
      <c r="W3" s="274">
        <v>0</v>
      </c>
      <c r="X3" s="274">
        <v>1</v>
      </c>
      <c r="Y3" s="274">
        <v>0</v>
      </c>
      <c r="Z3" s="303">
        <v>0</v>
      </c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/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  <c r="EO3" s="87"/>
      <c r="EP3" s="87"/>
      <c r="EQ3" s="87"/>
      <c r="ER3" s="87"/>
      <c r="ES3" s="87"/>
      <c r="ET3" s="87"/>
      <c r="EU3" s="87"/>
      <c r="EV3" s="87"/>
      <c r="EW3" s="87"/>
      <c r="EX3" s="87"/>
      <c r="EY3" s="87"/>
      <c r="EZ3" s="87"/>
      <c r="FA3" s="87"/>
      <c r="FB3" s="87"/>
      <c r="FC3" s="87"/>
      <c r="FD3" s="87"/>
      <c r="FE3" s="87"/>
      <c r="FF3" s="87"/>
      <c r="FG3" s="87"/>
      <c r="FH3" s="87"/>
      <c r="FI3" s="87"/>
      <c r="FJ3" s="87"/>
      <c r="FK3" s="87"/>
      <c r="FL3" s="87"/>
      <c r="FM3" s="87"/>
      <c r="FN3" s="87"/>
      <c r="FO3" s="87"/>
      <c r="FP3" s="87"/>
      <c r="FQ3" s="87"/>
      <c r="FR3" s="87"/>
      <c r="FS3" s="87"/>
      <c r="FT3" s="87"/>
      <c r="FU3" s="87"/>
      <c r="FV3" s="87"/>
      <c r="FW3" s="87"/>
      <c r="FX3" s="87"/>
      <c r="FY3" s="87"/>
      <c r="FZ3" s="87"/>
      <c r="GA3" s="87"/>
      <c r="GB3" s="87"/>
      <c r="GC3" s="87"/>
      <c r="GD3" s="87"/>
      <c r="GE3" s="87"/>
      <c r="GF3" s="87"/>
      <c r="GG3" s="87"/>
      <c r="GH3" s="87"/>
      <c r="GI3" s="87"/>
      <c r="GJ3" s="87"/>
      <c r="GK3" s="87"/>
      <c r="GL3" s="87"/>
      <c r="GM3" s="87"/>
      <c r="GN3" s="87"/>
      <c r="GO3" s="87"/>
      <c r="GP3" s="87"/>
      <c r="GQ3" s="87"/>
      <c r="GR3" s="87"/>
      <c r="GS3" s="87"/>
      <c r="GT3" s="87"/>
      <c r="GU3" s="87"/>
      <c r="GV3" s="87"/>
      <c r="GW3" s="87"/>
      <c r="GX3" s="87"/>
      <c r="GY3" s="87"/>
      <c r="GZ3" s="87"/>
      <c r="HA3" s="87"/>
      <c r="HB3" s="87"/>
      <c r="HC3" s="87"/>
      <c r="HD3" s="87"/>
      <c r="HE3" s="87"/>
      <c r="HF3" s="87"/>
      <c r="HG3" s="87"/>
      <c r="HH3" s="87"/>
      <c r="HI3" s="87"/>
      <c r="HJ3" s="87"/>
      <c r="HK3" s="87"/>
      <c r="HL3" s="87"/>
      <c r="HM3" s="87"/>
      <c r="HN3" s="87"/>
      <c r="HO3" s="87"/>
      <c r="HP3" s="87"/>
      <c r="HQ3" s="87"/>
      <c r="HR3" s="87"/>
      <c r="HS3" s="87"/>
      <c r="HT3" s="87"/>
      <c r="HU3" s="87"/>
      <c r="HV3" s="87"/>
      <c r="HW3" s="87"/>
      <c r="HX3" s="87"/>
      <c r="HY3" s="87"/>
      <c r="HZ3" s="87"/>
      <c r="IA3" s="87"/>
      <c r="IB3" s="87"/>
      <c r="IC3" s="87"/>
      <c r="ID3" s="87"/>
      <c r="IE3" s="87"/>
      <c r="IF3" s="87"/>
      <c r="IG3" s="87"/>
      <c r="IH3" s="87"/>
      <c r="II3" s="87"/>
      <c r="IJ3" s="87"/>
      <c r="IK3" s="87"/>
      <c r="IL3" s="87"/>
      <c r="IM3" s="87"/>
      <c r="IN3" s="87"/>
      <c r="IO3" s="87"/>
      <c r="IP3" s="87"/>
      <c r="IQ3" s="87"/>
      <c r="IR3" s="87"/>
      <c r="IS3" s="87"/>
      <c r="IT3" s="87"/>
      <c r="IU3" s="87"/>
      <c r="IV3" s="87"/>
      <c r="IW3" s="87"/>
      <c r="IX3" s="87"/>
      <c r="IY3" s="87"/>
      <c r="IZ3" s="87"/>
      <c r="JA3" s="87"/>
      <c r="JB3" s="87"/>
      <c r="JC3" s="87"/>
      <c r="JD3" s="87"/>
      <c r="JE3" s="87"/>
      <c r="JF3" s="87"/>
      <c r="JG3" s="87"/>
      <c r="JH3" s="87"/>
      <c r="JI3" s="87"/>
      <c r="JJ3" s="87"/>
      <c r="JK3" s="87"/>
      <c r="JL3" s="87"/>
      <c r="JM3" s="87"/>
      <c r="JN3" s="87"/>
      <c r="JO3" s="87"/>
      <c r="JP3" s="87"/>
      <c r="JQ3" s="87"/>
      <c r="JR3" s="87"/>
      <c r="JS3" s="87"/>
      <c r="JT3" s="87"/>
      <c r="JU3" s="87"/>
      <c r="JV3" s="87"/>
      <c r="JW3" s="87"/>
      <c r="JX3" s="87"/>
      <c r="JY3" s="87"/>
      <c r="JZ3" s="87"/>
      <c r="KA3" s="87"/>
      <c r="KB3" s="87"/>
      <c r="KC3" s="87"/>
      <c r="KD3" s="87"/>
      <c r="KE3" s="87"/>
      <c r="KF3" s="87"/>
      <c r="KG3" s="87"/>
      <c r="KH3" s="87"/>
      <c r="KI3" s="87"/>
      <c r="KJ3" s="87"/>
      <c r="KK3" s="87"/>
      <c r="KL3" s="87"/>
      <c r="KM3" s="87"/>
      <c r="KN3" s="87"/>
      <c r="KO3" s="87"/>
      <c r="KP3" s="87"/>
      <c r="KQ3" s="87"/>
      <c r="KR3" s="87"/>
      <c r="KS3" s="87"/>
      <c r="KT3" s="87"/>
      <c r="KU3" s="87"/>
      <c r="KV3" s="87"/>
      <c r="KW3" s="87"/>
      <c r="KX3" s="87"/>
      <c r="KY3" s="87"/>
      <c r="KZ3" s="87"/>
      <c r="LA3" s="87"/>
      <c r="LB3" s="87"/>
      <c r="LC3" s="87"/>
      <c r="LD3" s="87"/>
      <c r="LE3" s="87"/>
      <c r="LF3" s="87"/>
      <c r="LG3" s="87"/>
      <c r="LH3" s="87"/>
      <c r="LI3" s="87"/>
      <c r="LJ3" s="87"/>
      <c r="LK3" s="87"/>
      <c r="LL3" s="87"/>
      <c r="LM3" s="87"/>
      <c r="LN3" s="87"/>
      <c r="LO3" s="87"/>
      <c r="LP3" s="87"/>
      <c r="LQ3" s="87"/>
      <c r="LR3" s="87"/>
      <c r="LS3" s="87"/>
      <c r="LT3" s="87"/>
      <c r="LU3" s="87"/>
      <c r="LV3" s="87"/>
      <c r="LW3" s="87"/>
      <c r="LX3" s="87"/>
      <c r="LY3" s="87"/>
      <c r="LZ3" s="87"/>
      <c r="MA3" s="87"/>
      <c r="MB3" s="87"/>
      <c r="MC3" s="87"/>
      <c r="MD3" s="87"/>
      <c r="ME3" s="87"/>
      <c r="MF3" s="87"/>
      <c r="MG3" s="87"/>
      <c r="MH3" s="87"/>
      <c r="MI3" s="87"/>
      <c r="MJ3" s="87"/>
      <c r="MK3" s="87"/>
      <c r="ML3" s="87"/>
      <c r="MM3" s="87"/>
      <c r="MN3" s="87"/>
      <c r="MO3" s="87"/>
      <c r="MP3" s="87"/>
      <c r="MQ3" s="87"/>
      <c r="MR3" s="87"/>
      <c r="MS3" s="87"/>
      <c r="MT3" s="87"/>
      <c r="MU3" s="87"/>
      <c r="MV3" s="87"/>
      <c r="MW3" s="87"/>
      <c r="MX3" s="87"/>
      <c r="MY3" s="87"/>
      <c r="MZ3" s="87"/>
      <c r="NA3" s="87"/>
      <c r="NB3" s="87"/>
      <c r="NC3" s="87"/>
      <c r="ND3" s="87"/>
      <c r="NE3" s="87"/>
      <c r="NF3" s="87"/>
      <c r="NG3" s="87"/>
      <c r="NH3" s="87"/>
      <c r="NI3" s="87"/>
      <c r="NJ3" s="87"/>
      <c r="NK3" s="87"/>
      <c r="NL3" s="87"/>
      <c r="NM3" s="87"/>
      <c r="NN3" s="87"/>
      <c r="NO3" s="87"/>
      <c r="NP3" s="87"/>
      <c r="NQ3" s="87"/>
      <c r="NR3" s="87"/>
      <c r="NS3" s="87"/>
      <c r="NT3" s="87"/>
      <c r="NU3" s="87"/>
      <c r="NV3" s="87"/>
      <c r="NW3" s="87"/>
      <c r="NX3" s="87"/>
      <c r="NY3" s="87"/>
      <c r="NZ3" s="87"/>
      <c r="OA3" s="87"/>
      <c r="OB3" s="87"/>
      <c r="OC3" s="87"/>
      <c r="OD3" s="87"/>
      <c r="OE3" s="87"/>
      <c r="OF3" s="87"/>
      <c r="OG3" s="87"/>
      <c r="OH3" s="87"/>
      <c r="OI3" s="87"/>
      <c r="OJ3" s="87"/>
      <c r="OK3" s="87"/>
      <c r="OL3" s="87"/>
      <c r="OM3" s="87"/>
      <c r="ON3" s="87"/>
      <c r="OO3" s="87"/>
      <c r="OP3" s="87"/>
      <c r="OQ3" s="87"/>
      <c r="OR3" s="87"/>
      <c r="OS3" s="87"/>
      <c r="OT3" s="87"/>
      <c r="OU3" s="87"/>
      <c r="OV3" s="87"/>
      <c r="OW3" s="87"/>
      <c r="OX3" s="87"/>
      <c r="OY3" s="87"/>
      <c r="OZ3" s="87"/>
      <c r="PA3" s="87"/>
      <c r="PB3" s="87"/>
      <c r="PC3" s="87"/>
      <c r="PD3" s="87"/>
      <c r="PE3" s="87"/>
      <c r="PF3" s="87"/>
      <c r="PG3" s="87"/>
      <c r="PH3" s="87"/>
      <c r="PI3" s="87"/>
      <c r="PJ3" s="87"/>
      <c r="PK3" s="87"/>
      <c r="PL3" s="87"/>
      <c r="PM3" s="87"/>
      <c r="PN3" s="87"/>
      <c r="PO3" s="87"/>
      <c r="PP3" s="87"/>
      <c r="PQ3" s="87"/>
      <c r="PR3" s="87"/>
      <c r="PS3" s="87"/>
      <c r="PT3" s="87"/>
      <c r="PU3" s="87"/>
      <c r="PV3" s="87"/>
      <c r="PW3" s="87"/>
      <c r="PX3" s="87"/>
      <c r="PY3" s="87"/>
      <c r="PZ3" s="87"/>
      <c r="QA3" s="87"/>
      <c r="QB3" s="87"/>
      <c r="QC3" s="87"/>
      <c r="QD3" s="87"/>
      <c r="QE3" s="87"/>
      <c r="QF3" s="87"/>
      <c r="QG3" s="87"/>
      <c r="QH3" s="87"/>
      <c r="QI3" s="87"/>
      <c r="QJ3" s="87"/>
      <c r="QK3" s="87"/>
      <c r="QL3" s="87"/>
      <c r="QM3" s="87"/>
      <c r="QN3" s="87"/>
      <c r="QO3" s="87"/>
      <c r="QP3" s="87"/>
      <c r="QQ3" s="87"/>
      <c r="QR3" s="87"/>
      <c r="QS3" s="87"/>
      <c r="QT3" s="87"/>
      <c r="QU3" s="87"/>
      <c r="QV3" s="87"/>
      <c r="QW3" s="87"/>
      <c r="QX3" s="87"/>
      <c r="QY3" s="87"/>
      <c r="QZ3" s="87"/>
      <c r="RA3" s="87"/>
      <c r="RB3" s="87"/>
      <c r="RC3" s="87"/>
      <c r="RD3" s="87"/>
      <c r="RE3" s="87"/>
      <c r="RF3" s="87"/>
      <c r="RG3" s="87"/>
      <c r="RH3" s="87"/>
      <c r="RI3" s="87"/>
      <c r="RJ3" s="87"/>
      <c r="RK3" s="87"/>
      <c r="RL3" s="87"/>
      <c r="RM3" s="87"/>
      <c r="RN3" s="87"/>
      <c r="RO3" s="87"/>
      <c r="RP3" s="87"/>
      <c r="RQ3" s="87"/>
      <c r="RR3" s="87"/>
      <c r="RS3" s="87"/>
      <c r="RT3" s="87"/>
      <c r="RU3" s="87"/>
      <c r="RV3" s="87"/>
      <c r="RW3" s="87"/>
      <c r="RX3" s="87"/>
      <c r="RY3" s="87"/>
      <c r="RZ3" s="87"/>
      <c r="SA3" s="87"/>
      <c r="SB3" s="87"/>
      <c r="SC3" s="87"/>
      <c r="SD3" s="87"/>
      <c r="SE3" s="87"/>
      <c r="SF3" s="87"/>
      <c r="SG3" s="87"/>
      <c r="SH3" s="87"/>
      <c r="SI3" s="87"/>
      <c r="SJ3" s="87"/>
      <c r="SK3" s="87"/>
      <c r="SL3" s="87"/>
      <c r="SM3" s="87"/>
      <c r="SN3" s="87"/>
      <c r="SO3" s="87"/>
      <c r="SP3" s="87"/>
      <c r="SQ3" s="87"/>
      <c r="SR3" s="87"/>
      <c r="SS3" s="87"/>
      <c r="ST3" s="87"/>
      <c r="SU3" s="87"/>
      <c r="SV3" s="87"/>
      <c r="SW3" s="87"/>
      <c r="SX3" s="87"/>
      <c r="SY3" s="87"/>
      <c r="SZ3" s="87"/>
      <c r="TA3" s="87"/>
      <c r="TB3" s="87"/>
      <c r="TC3" s="87"/>
      <c r="TD3" s="87"/>
      <c r="TE3" s="87"/>
      <c r="TF3" s="87"/>
      <c r="TG3" s="87"/>
      <c r="TH3" s="87"/>
      <c r="TI3" s="87"/>
      <c r="TJ3" s="87"/>
      <c r="TK3" s="87"/>
      <c r="TL3" s="87"/>
      <c r="TM3" s="87"/>
      <c r="TN3" s="87"/>
      <c r="TO3" s="87"/>
      <c r="TP3" s="87"/>
      <c r="TQ3" s="87"/>
      <c r="TR3" s="87"/>
      <c r="TS3" s="87"/>
      <c r="TT3" s="87"/>
      <c r="TU3" s="87"/>
      <c r="TV3" s="87"/>
      <c r="TW3" s="87"/>
      <c r="TX3" s="87"/>
      <c r="TY3" s="87"/>
      <c r="TZ3" s="87"/>
      <c r="UA3" s="87"/>
      <c r="UB3" s="87"/>
      <c r="UC3" s="87"/>
      <c r="UD3" s="87"/>
      <c r="UE3" s="87"/>
      <c r="UF3" s="87"/>
      <c r="UG3" s="87"/>
      <c r="UH3" s="87"/>
      <c r="UI3" s="87"/>
      <c r="UJ3" s="87"/>
      <c r="UK3" s="87"/>
      <c r="UL3" s="87"/>
      <c r="UM3" s="87"/>
      <c r="UN3" s="87"/>
      <c r="UO3" s="87"/>
      <c r="UP3" s="87"/>
      <c r="UQ3" s="87"/>
      <c r="UR3" s="87"/>
      <c r="US3" s="87"/>
      <c r="UT3" s="87"/>
      <c r="UU3" s="87"/>
      <c r="UV3" s="87"/>
      <c r="UW3" s="87"/>
      <c r="UX3" s="87"/>
      <c r="UY3" s="87"/>
      <c r="UZ3" s="87"/>
      <c r="VA3" s="87"/>
      <c r="VB3" s="87"/>
      <c r="VC3" s="87"/>
      <c r="VD3" s="87"/>
      <c r="VE3" s="87"/>
      <c r="VF3" s="87"/>
      <c r="VG3" s="87"/>
      <c r="VH3" s="87"/>
      <c r="VI3" s="87"/>
      <c r="VJ3" s="87"/>
      <c r="VK3" s="87"/>
      <c r="VL3" s="87"/>
      <c r="VM3" s="87"/>
      <c r="VN3" s="87"/>
      <c r="VO3" s="87"/>
      <c r="VP3" s="87"/>
      <c r="VQ3" s="87"/>
      <c r="VR3" s="87"/>
      <c r="VS3" s="87"/>
      <c r="VT3" s="87"/>
      <c r="VU3" s="87"/>
      <c r="VV3" s="87"/>
      <c r="VW3" s="87"/>
      <c r="VX3" s="87"/>
      <c r="VY3" s="87"/>
      <c r="VZ3" s="87"/>
      <c r="WA3" s="87"/>
      <c r="WB3" s="87"/>
      <c r="WC3" s="87"/>
      <c r="WD3" s="87"/>
      <c r="WE3" s="87"/>
      <c r="WF3" s="87"/>
      <c r="WG3" s="87"/>
      <c r="WH3" s="87"/>
      <c r="WI3" s="87"/>
      <c r="WJ3" s="87"/>
      <c r="WK3" s="87"/>
      <c r="WL3" s="87"/>
      <c r="WM3" s="87"/>
      <c r="WN3" s="87"/>
      <c r="WO3" s="87"/>
      <c r="WP3" s="87"/>
      <c r="WQ3" s="87"/>
      <c r="WR3" s="87"/>
      <c r="WS3" s="87"/>
      <c r="WT3" s="87"/>
      <c r="WU3" s="87"/>
      <c r="WV3" s="87"/>
      <c r="WW3" s="87"/>
      <c r="WX3" s="87"/>
      <c r="WY3" s="87"/>
      <c r="WZ3" s="87"/>
      <c r="XA3" s="87"/>
      <c r="XB3" s="87"/>
      <c r="XC3" s="87"/>
      <c r="XD3" s="87"/>
      <c r="XE3" s="87"/>
      <c r="XF3" s="87"/>
      <c r="XG3" s="87"/>
      <c r="XH3" s="87"/>
      <c r="XI3" s="87"/>
      <c r="XJ3" s="87"/>
      <c r="XK3" s="87"/>
      <c r="XL3" s="87"/>
      <c r="XM3" s="87"/>
      <c r="XN3" s="87"/>
      <c r="XO3" s="87"/>
      <c r="XP3" s="87"/>
      <c r="XQ3" s="87"/>
      <c r="XR3" s="87"/>
      <c r="XS3" s="87"/>
      <c r="XT3" s="87"/>
      <c r="XU3" s="87"/>
      <c r="XV3" s="87"/>
      <c r="XW3" s="87"/>
      <c r="XX3" s="87"/>
      <c r="XY3" s="87"/>
      <c r="XZ3" s="87"/>
      <c r="YA3" s="87"/>
      <c r="YB3" s="87"/>
      <c r="YC3" s="87"/>
      <c r="YD3" s="87"/>
      <c r="YE3" s="87"/>
      <c r="YF3" s="87"/>
      <c r="YG3" s="87"/>
      <c r="YH3" s="87"/>
      <c r="YI3" s="87"/>
      <c r="YJ3" s="87"/>
      <c r="YK3" s="87"/>
      <c r="YL3" s="87"/>
      <c r="YM3" s="87"/>
      <c r="YN3" s="87"/>
      <c r="YO3" s="87"/>
      <c r="YP3" s="87"/>
      <c r="YQ3" s="87"/>
      <c r="YR3" s="87"/>
      <c r="YS3" s="87"/>
      <c r="YT3" s="87"/>
      <c r="YU3" s="87"/>
      <c r="YV3" s="87"/>
      <c r="YW3" s="87"/>
      <c r="YX3" s="87"/>
      <c r="YY3" s="87"/>
      <c r="YZ3" s="87"/>
      <c r="ZA3" s="87"/>
      <c r="ZB3" s="87"/>
      <c r="ZC3" s="87"/>
      <c r="ZD3" s="87"/>
      <c r="ZE3" s="87"/>
      <c r="ZF3" s="87"/>
      <c r="ZG3" s="87"/>
      <c r="ZH3" s="87"/>
      <c r="ZI3" s="87"/>
      <c r="ZJ3" s="87"/>
      <c r="ZK3" s="87"/>
      <c r="ZL3" s="87"/>
      <c r="ZM3" s="87"/>
      <c r="ZN3" s="87"/>
      <c r="ZO3" s="87"/>
      <c r="ZP3" s="87"/>
      <c r="ZQ3" s="87"/>
      <c r="ZR3" s="87"/>
      <c r="ZS3" s="87"/>
      <c r="ZT3" s="87"/>
      <c r="ZU3" s="87"/>
      <c r="ZV3" s="87"/>
      <c r="ZW3" s="87"/>
      <c r="ZX3" s="87"/>
      <c r="ZY3" s="87"/>
      <c r="ZZ3" s="87"/>
      <c r="AAA3" s="87"/>
      <c r="AAB3" s="87"/>
      <c r="AAC3" s="87"/>
      <c r="AAD3" s="87"/>
      <c r="AAE3" s="87"/>
      <c r="AAF3" s="87"/>
      <c r="AAG3" s="87"/>
      <c r="AAH3" s="87"/>
      <c r="AAI3" s="87"/>
      <c r="AAJ3" s="87"/>
      <c r="AAK3" s="87"/>
      <c r="AAL3" s="87"/>
      <c r="AAM3" s="87"/>
      <c r="AAN3" s="87"/>
      <c r="AAO3" s="87"/>
      <c r="AAP3" s="87"/>
      <c r="AAQ3" s="87"/>
      <c r="AAR3" s="87"/>
      <c r="AAS3" s="87"/>
      <c r="AAT3" s="87"/>
      <c r="AAU3" s="87"/>
      <c r="AAV3" s="87"/>
      <c r="AAW3" s="87"/>
      <c r="AAX3" s="87"/>
      <c r="AAY3" s="87"/>
      <c r="AAZ3" s="87"/>
      <c r="ABA3" s="87"/>
      <c r="ABB3" s="87"/>
      <c r="ABC3" s="87"/>
      <c r="ABD3" s="87"/>
      <c r="ABE3" s="87"/>
      <c r="ABF3" s="87"/>
      <c r="ABG3" s="87"/>
      <c r="ABH3" s="87"/>
      <c r="ABI3" s="87"/>
      <c r="ABJ3" s="87"/>
      <c r="ABK3" s="87"/>
      <c r="ABL3" s="87"/>
      <c r="ABM3" s="87"/>
      <c r="ABN3" s="87"/>
      <c r="ABO3" s="87"/>
      <c r="ABP3" s="87"/>
      <c r="ABQ3" s="87"/>
      <c r="ABR3" s="87"/>
      <c r="ABS3" s="87"/>
      <c r="ABT3" s="87"/>
      <c r="ABU3" s="87"/>
      <c r="ABV3" s="87"/>
      <c r="ABW3" s="87"/>
      <c r="ABX3" s="87"/>
      <c r="ABY3" s="87"/>
      <c r="ABZ3" s="87"/>
      <c r="ACA3" s="87"/>
      <c r="ACB3" s="87"/>
      <c r="ACC3" s="87"/>
      <c r="ACD3" s="87"/>
      <c r="ACE3" s="87"/>
      <c r="ACF3" s="87"/>
      <c r="ACG3" s="87"/>
      <c r="ACH3" s="87"/>
      <c r="ACI3" s="87"/>
      <c r="ACJ3" s="87"/>
      <c r="ACK3" s="87"/>
      <c r="ACL3" s="87"/>
      <c r="ACM3" s="87"/>
      <c r="ACN3" s="87"/>
      <c r="ACO3" s="87"/>
      <c r="ACP3" s="87"/>
      <c r="ACQ3" s="87"/>
      <c r="ACR3" s="87"/>
      <c r="ACS3" s="87"/>
      <c r="ACT3" s="87"/>
      <c r="ACU3" s="87"/>
      <c r="ACV3" s="87"/>
      <c r="ACW3" s="87"/>
      <c r="ACX3" s="87"/>
      <c r="ACY3" s="87"/>
      <c r="ACZ3" s="87"/>
      <c r="ADA3" s="87"/>
      <c r="ADB3" s="87"/>
      <c r="ADC3" s="87"/>
      <c r="ADD3" s="87"/>
      <c r="ADE3" s="87"/>
      <c r="ADF3" s="87"/>
      <c r="ADG3" s="87"/>
      <c r="ADH3" s="87"/>
      <c r="ADI3" s="87"/>
      <c r="ADJ3" s="87"/>
      <c r="ADK3" s="87"/>
      <c r="ADL3" s="87"/>
      <c r="ADM3" s="87"/>
      <c r="ADN3" s="87"/>
      <c r="ADO3" s="87"/>
      <c r="ADP3" s="87"/>
      <c r="ADQ3" s="87"/>
      <c r="ADR3" s="87"/>
      <c r="ADS3" s="87"/>
      <c r="ADT3" s="87"/>
      <c r="ADU3" s="87"/>
      <c r="ADV3" s="87"/>
      <c r="ADW3" s="87"/>
      <c r="ADX3" s="87"/>
      <c r="ADY3" s="87"/>
      <c r="ADZ3" s="87"/>
      <c r="AEA3" s="87"/>
      <c r="AEB3" s="87"/>
      <c r="AEC3" s="87"/>
      <c r="AED3" s="87"/>
      <c r="AEE3" s="87"/>
      <c r="AEF3" s="87"/>
      <c r="AEG3" s="87"/>
      <c r="AEH3" s="87"/>
      <c r="AEI3" s="87"/>
      <c r="AEJ3" s="87"/>
      <c r="AEK3" s="87"/>
      <c r="AEL3" s="87"/>
      <c r="AEM3" s="87"/>
      <c r="AEN3" s="87"/>
      <c r="AEO3" s="87"/>
      <c r="AEP3" s="87"/>
      <c r="AEQ3" s="87"/>
      <c r="AER3" s="87"/>
      <c r="AES3" s="87"/>
      <c r="AET3" s="87"/>
      <c r="AEU3" s="87"/>
      <c r="AEV3" s="87"/>
      <c r="AEW3" s="87"/>
      <c r="AEX3" s="87"/>
      <c r="AEY3" s="87"/>
      <c r="AEZ3" s="87"/>
      <c r="AFA3" s="87"/>
      <c r="AFB3" s="87"/>
      <c r="AFC3" s="87"/>
      <c r="AFD3" s="87"/>
      <c r="AFE3" s="87"/>
      <c r="AFF3" s="87"/>
      <c r="AFG3" s="87"/>
      <c r="AFH3" s="87"/>
      <c r="AFI3" s="87"/>
      <c r="AFJ3" s="87"/>
      <c r="AFK3" s="87"/>
      <c r="AFL3" s="87"/>
      <c r="AFM3" s="87"/>
      <c r="AFN3" s="87"/>
      <c r="AFO3" s="87"/>
      <c r="AFP3" s="87"/>
      <c r="AFQ3" s="87"/>
      <c r="AFR3" s="87"/>
      <c r="AFS3" s="87"/>
      <c r="AFT3" s="87"/>
      <c r="AFU3" s="87"/>
      <c r="AFV3" s="87"/>
      <c r="AFW3" s="87"/>
      <c r="AFX3" s="87"/>
      <c r="AFY3" s="87"/>
      <c r="AFZ3" s="87"/>
      <c r="AGA3" s="87"/>
      <c r="AGB3" s="87"/>
      <c r="AGC3" s="87"/>
      <c r="AGD3" s="87"/>
      <c r="AGE3" s="87"/>
      <c r="AGF3" s="87"/>
      <c r="AGG3" s="87"/>
      <c r="AGH3" s="87"/>
      <c r="AGI3" s="87"/>
      <c r="AGJ3" s="87"/>
      <c r="AGK3" s="87"/>
      <c r="AGL3" s="87"/>
      <c r="AGM3" s="87"/>
      <c r="AGN3" s="87"/>
      <c r="AGO3" s="87"/>
      <c r="AGP3" s="87"/>
      <c r="AGQ3" s="87"/>
      <c r="AGR3" s="87"/>
      <c r="AGS3" s="87"/>
      <c r="AGT3" s="87"/>
      <c r="AGU3" s="87"/>
      <c r="AGV3" s="87"/>
      <c r="AGW3" s="87"/>
      <c r="AGX3" s="87"/>
      <c r="AGY3" s="87"/>
      <c r="AGZ3" s="87"/>
      <c r="AHA3" s="87"/>
      <c r="AHB3" s="87"/>
      <c r="AHC3" s="87"/>
      <c r="AHD3" s="87"/>
      <c r="AHE3" s="87"/>
      <c r="AHF3" s="87"/>
      <c r="AHG3" s="87"/>
      <c r="AHH3" s="87"/>
      <c r="AHI3" s="87"/>
      <c r="AHJ3" s="87"/>
      <c r="AHK3" s="87"/>
      <c r="AHL3" s="87"/>
      <c r="AHM3" s="87"/>
      <c r="AHN3" s="87"/>
      <c r="AHO3" s="87"/>
      <c r="AHP3" s="87"/>
      <c r="AHQ3" s="87"/>
      <c r="AHR3" s="87"/>
      <c r="AHS3" s="87"/>
      <c r="AHT3" s="87"/>
      <c r="AHU3" s="87"/>
      <c r="AHV3" s="87"/>
      <c r="AHW3" s="87"/>
      <c r="AHX3" s="87"/>
      <c r="AHY3" s="87"/>
      <c r="AHZ3" s="87"/>
      <c r="AIA3" s="87"/>
      <c r="AIB3" s="87"/>
      <c r="AIC3" s="87"/>
      <c r="AID3" s="87"/>
      <c r="AIE3" s="87"/>
      <c r="AIF3" s="87"/>
      <c r="AIG3" s="87"/>
      <c r="AIH3" s="87"/>
      <c r="AII3" s="87"/>
      <c r="AIJ3" s="87"/>
      <c r="AIK3" s="87"/>
      <c r="AIL3" s="87"/>
      <c r="AIM3" s="87"/>
      <c r="AIN3" s="87"/>
      <c r="AIO3" s="87"/>
      <c r="AIP3" s="87"/>
      <c r="AIQ3" s="87"/>
      <c r="AIR3" s="87"/>
      <c r="AIS3" s="87"/>
      <c r="AIT3" s="87"/>
      <c r="AIU3" s="87"/>
      <c r="AIV3" s="87"/>
      <c r="AIW3" s="87"/>
      <c r="AIX3" s="87"/>
      <c r="AIY3" s="87"/>
      <c r="AIZ3" s="87"/>
      <c r="AJA3" s="87"/>
      <c r="AJB3" s="87"/>
      <c r="AJC3" s="87"/>
      <c r="AJD3" s="87"/>
      <c r="AJE3" s="87"/>
      <c r="AJF3" s="87"/>
      <c r="AJG3" s="87"/>
      <c r="AJH3" s="87"/>
      <c r="AJI3" s="87"/>
      <c r="AJJ3" s="87"/>
      <c r="AJK3" s="87"/>
      <c r="AJL3" s="87"/>
      <c r="AJM3" s="87"/>
      <c r="AJN3" s="87"/>
      <c r="AJO3" s="87"/>
      <c r="AJP3" s="87"/>
      <c r="AJQ3" s="87"/>
      <c r="AJR3" s="87"/>
      <c r="AJS3" s="87"/>
      <c r="AJT3" s="87"/>
      <c r="AJU3" s="87"/>
      <c r="AJV3" s="87"/>
      <c r="AJW3" s="87"/>
      <c r="AJX3" s="87"/>
      <c r="AJY3" s="87"/>
      <c r="AJZ3" s="87"/>
      <c r="AKA3" s="87"/>
      <c r="AKB3" s="87"/>
      <c r="AKC3" s="87"/>
      <c r="AKD3" s="87"/>
      <c r="AKE3" s="87"/>
      <c r="AKF3" s="87"/>
      <c r="AKG3" s="87"/>
      <c r="AKH3" s="87"/>
      <c r="AKI3" s="87"/>
      <c r="AKJ3" s="87"/>
      <c r="AKK3" s="87"/>
      <c r="AKL3" s="87"/>
      <c r="AKM3" s="87"/>
      <c r="AKN3" s="87"/>
      <c r="AKO3" s="87"/>
      <c r="AKP3" s="87"/>
      <c r="AKQ3" s="87"/>
      <c r="AKR3" s="87"/>
      <c r="AKS3" s="87"/>
      <c r="AKT3" s="87"/>
      <c r="AKU3" s="87"/>
      <c r="AKV3" s="87"/>
      <c r="AKW3" s="87"/>
      <c r="AKX3" s="87"/>
      <c r="AKY3" s="87"/>
      <c r="AKZ3" s="87"/>
      <c r="ALA3" s="87"/>
      <c r="ALB3" s="87"/>
      <c r="ALC3" s="87"/>
      <c r="ALD3" s="87"/>
      <c r="ALE3" s="87"/>
      <c r="ALF3" s="87"/>
      <c r="ALG3" s="87"/>
      <c r="ALH3" s="87"/>
      <c r="ALI3" s="87"/>
      <c r="ALJ3" s="87"/>
      <c r="ALK3" s="87"/>
      <c r="ALL3" s="87"/>
      <c r="ALM3" s="87"/>
      <c r="ALN3" s="87"/>
      <c r="ALO3" s="87"/>
      <c r="ALP3" s="87"/>
      <c r="ALQ3" s="87"/>
      <c r="ALR3" s="87"/>
      <c r="ALS3" s="87"/>
      <c r="ALT3" s="87"/>
      <c r="ALU3" s="87"/>
      <c r="ALV3" s="87"/>
      <c r="ALW3" s="87"/>
      <c r="ALX3" s="87"/>
      <c r="ALY3" s="87"/>
      <c r="ALZ3" s="87"/>
      <c r="AMA3" s="87"/>
      <c r="AMB3" s="87"/>
      <c r="AMC3" s="87"/>
      <c r="AMD3" s="87"/>
      <c r="AME3" s="87"/>
      <c r="AMF3" s="87"/>
      <c r="AMG3" s="87"/>
      <c r="AMH3" s="87"/>
      <c r="AMI3" s="87"/>
      <c r="AMJ3" s="87"/>
      <c r="AMK3" s="87"/>
      <c r="AML3" s="87"/>
      <c r="AMM3" s="87"/>
      <c r="AMN3" s="87"/>
      <c r="AMO3" s="87"/>
      <c r="AMP3" s="87"/>
      <c r="AMQ3" s="87"/>
      <c r="AMR3" s="87"/>
      <c r="AMS3" s="87"/>
      <c r="AMT3" s="87"/>
      <c r="AMU3" s="87"/>
      <c r="AMV3" s="87"/>
      <c r="AMW3" s="87"/>
      <c r="AMX3" s="87"/>
      <c r="AMY3" s="87"/>
      <c r="AMZ3" s="87"/>
      <c r="ANA3" s="87"/>
      <c r="ANB3" s="87"/>
      <c r="ANC3" s="87"/>
      <c r="AND3" s="87"/>
      <c r="ANE3" s="87"/>
      <c r="ANF3" s="87"/>
      <c r="ANG3" s="87"/>
      <c r="ANH3" s="87"/>
      <c r="ANI3" s="87"/>
      <c r="ANJ3" s="87"/>
      <c r="ANK3" s="87"/>
      <c r="ANL3" s="87"/>
      <c r="ANM3" s="87"/>
      <c r="ANN3" s="87"/>
      <c r="ANO3" s="87"/>
      <c r="ANP3" s="87"/>
      <c r="ANQ3" s="87"/>
      <c r="ANR3" s="87"/>
      <c r="ANS3" s="87"/>
      <c r="ANT3" s="87"/>
      <c r="ANU3" s="87"/>
      <c r="ANV3" s="87"/>
      <c r="ANW3" s="87"/>
      <c r="ANX3" s="87"/>
      <c r="ANY3" s="87"/>
      <c r="ANZ3" s="87"/>
      <c r="AOA3" s="87"/>
      <c r="AOB3" s="87"/>
      <c r="AOC3" s="87"/>
      <c r="AOD3" s="87"/>
      <c r="AOE3" s="87"/>
      <c r="AOF3" s="87"/>
      <c r="AOG3" s="87"/>
      <c r="AOH3" s="87"/>
      <c r="AOI3" s="87"/>
      <c r="AOJ3" s="87"/>
      <c r="AOK3" s="87"/>
      <c r="AOL3" s="87"/>
      <c r="AOM3" s="87"/>
      <c r="AON3" s="87"/>
      <c r="AOO3" s="87"/>
      <c r="AOP3" s="87"/>
      <c r="AOQ3" s="87"/>
      <c r="AOR3" s="87"/>
      <c r="AOS3" s="87"/>
      <c r="AOT3" s="87"/>
      <c r="AOU3" s="87"/>
      <c r="AOV3" s="87"/>
      <c r="AOW3" s="87"/>
      <c r="AOX3" s="87"/>
      <c r="AOY3" s="87"/>
      <c r="AOZ3" s="87"/>
      <c r="APA3" s="87"/>
      <c r="APB3" s="87"/>
      <c r="APC3" s="87"/>
      <c r="APD3" s="87"/>
      <c r="APE3" s="87"/>
      <c r="APF3" s="87"/>
      <c r="APG3" s="87"/>
      <c r="APH3" s="87"/>
      <c r="API3" s="87"/>
      <c r="APJ3" s="87"/>
      <c r="APK3" s="87"/>
      <c r="APL3" s="87"/>
      <c r="APM3" s="87"/>
      <c r="APN3" s="87"/>
      <c r="APO3" s="87"/>
      <c r="APP3" s="87"/>
      <c r="APQ3" s="87"/>
      <c r="APR3" s="87"/>
      <c r="APS3" s="87"/>
      <c r="APT3" s="87"/>
      <c r="APU3" s="87"/>
      <c r="APV3" s="87"/>
      <c r="APW3" s="87"/>
      <c r="APX3" s="87"/>
      <c r="APY3" s="87"/>
      <c r="APZ3" s="87"/>
      <c r="AQA3" s="87"/>
      <c r="AQB3" s="87"/>
      <c r="AQC3" s="87"/>
      <c r="AQD3" s="87"/>
      <c r="AQE3" s="87"/>
      <c r="AQF3" s="87"/>
      <c r="AQG3" s="87"/>
      <c r="AQH3" s="87"/>
      <c r="AQI3" s="87"/>
      <c r="AQJ3" s="87"/>
      <c r="AQK3" s="87"/>
      <c r="AQL3" s="87"/>
      <c r="AQM3" s="87"/>
      <c r="AQN3" s="87"/>
      <c r="AQO3" s="87"/>
      <c r="AQP3" s="87"/>
      <c r="AQQ3" s="87"/>
      <c r="AQR3" s="87"/>
      <c r="AQS3" s="87"/>
      <c r="AQT3" s="87"/>
      <c r="AQU3" s="87"/>
      <c r="AQV3" s="87"/>
      <c r="AQW3" s="87"/>
      <c r="AQX3" s="87"/>
      <c r="AQY3" s="87"/>
      <c r="AQZ3" s="87"/>
      <c r="ARA3" s="87"/>
      <c r="ARB3" s="87"/>
      <c r="ARC3" s="87"/>
      <c r="ARD3" s="87"/>
      <c r="ARE3" s="87"/>
      <c r="ARF3" s="87"/>
      <c r="ARG3" s="87"/>
      <c r="ARH3" s="87"/>
      <c r="ARI3" s="87"/>
      <c r="ARJ3" s="87"/>
      <c r="ARK3" s="87"/>
      <c r="ARL3" s="87"/>
      <c r="ARM3" s="87"/>
      <c r="ARN3" s="87"/>
      <c r="ARO3" s="87"/>
      <c r="ARP3" s="87"/>
      <c r="ARQ3" s="87"/>
      <c r="ARR3" s="87"/>
      <c r="ARS3" s="87"/>
      <c r="ART3" s="87"/>
      <c r="ARU3" s="87"/>
      <c r="ARV3" s="87"/>
      <c r="ARW3" s="87"/>
      <c r="ARX3" s="87"/>
      <c r="ARY3" s="87"/>
      <c r="ARZ3" s="87"/>
      <c r="ASA3" s="87"/>
      <c r="ASB3" s="87"/>
      <c r="ASC3" s="87"/>
      <c r="ASD3" s="87"/>
      <c r="ASE3" s="87"/>
      <c r="ASF3" s="87"/>
      <c r="ASG3" s="87"/>
      <c r="ASH3" s="87"/>
      <c r="ASI3" s="87"/>
      <c r="ASJ3" s="87"/>
      <c r="ASK3" s="87"/>
      <c r="ASL3" s="87"/>
      <c r="ASM3" s="87"/>
      <c r="ASN3" s="87"/>
      <c r="ASO3" s="87"/>
      <c r="ASP3" s="87"/>
      <c r="ASQ3" s="87"/>
      <c r="ASR3" s="87"/>
      <c r="ASS3" s="87"/>
      <c r="AST3" s="87"/>
      <c r="ASU3" s="87"/>
      <c r="ASV3" s="87"/>
      <c r="ASW3" s="87"/>
      <c r="ASX3" s="87"/>
      <c r="ASY3" s="87"/>
      <c r="ASZ3" s="87"/>
      <c r="ATA3" s="87"/>
      <c r="ATB3" s="87"/>
      <c r="ATC3" s="87"/>
      <c r="ATD3" s="87"/>
      <c r="ATE3" s="87"/>
      <c r="ATF3" s="87"/>
      <c r="ATG3" s="87"/>
      <c r="ATH3" s="87"/>
      <c r="ATI3" s="87"/>
      <c r="ATJ3" s="87"/>
      <c r="ATK3" s="87"/>
      <c r="ATL3" s="87"/>
      <c r="ATM3" s="87"/>
      <c r="ATN3" s="87"/>
      <c r="ATO3" s="87"/>
      <c r="ATP3" s="87"/>
      <c r="ATQ3" s="87"/>
      <c r="ATR3" s="87"/>
      <c r="ATS3" s="87"/>
      <c r="ATT3" s="87"/>
      <c r="ATU3" s="87"/>
      <c r="ATV3" s="87"/>
      <c r="ATW3" s="87"/>
      <c r="ATX3" s="87"/>
      <c r="ATY3" s="87"/>
      <c r="ATZ3" s="87"/>
      <c r="AUA3" s="87"/>
      <c r="AUB3" s="87"/>
      <c r="AUC3" s="87"/>
      <c r="AUD3" s="87"/>
      <c r="AUE3" s="87"/>
      <c r="AUF3" s="87"/>
      <c r="AUG3" s="87"/>
      <c r="AUH3" s="87"/>
      <c r="AUI3" s="87"/>
      <c r="AUJ3" s="87"/>
      <c r="AUK3" s="87"/>
      <c r="AUL3" s="87"/>
      <c r="AUM3" s="87"/>
      <c r="AUN3" s="87"/>
      <c r="AUO3" s="87"/>
      <c r="AUP3" s="87"/>
      <c r="AUQ3" s="87"/>
      <c r="AUR3" s="87"/>
      <c r="AUS3" s="87"/>
      <c r="AUT3" s="87"/>
      <c r="AUU3" s="87"/>
      <c r="AUV3" s="87"/>
      <c r="AUW3" s="87"/>
      <c r="AUX3" s="87"/>
      <c r="AUY3" s="87"/>
      <c r="AUZ3" s="87"/>
      <c r="AVA3" s="87"/>
      <c r="AVB3" s="87"/>
      <c r="AVC3" s="87"/>
      <c r="AVD3" s="87"/>
      <c r="AVE3" s="87"/>
      <c r="AVF3" s="87"/>
      <c r="AVG3" s="87"/>
      <c r="AVH3" s="87"/>
      <c r="AVI3" s="87"/>
      <c r="AVJ3" s="87"/>
      <c r="AVK3" s="87"/>
      <c r="AVL3" s="87"/>
      <c r="AVM3" s="87"/>
      <c r="AVN3" s="87"/>
      <c r="AVO3" s="87"/>
      <c r="AVP3" s="87"/>
      <c r="AVQ3" s="87"/>
      <c r="AVR3" s="87"/>
      <c r="AVS3" s="87"/>
      <c r="AVT3" s="87"/>
      <c r="AVU3" s="87"/>
      <c r="AVV3" s="87"/>
      <c r="AVW3" s="87"/>
      <c r="AVX3" s="87"/>
      <c r="AVY3" s="87"/>
      <c r="AVZ3" s="87"/>
      <c r="AWA3" s="87"/>
      <c r="AWB3" s="87"/>
      <c r="AWC3" s="87"/>
      <c r="AWD3" s="87"/>
      <c r="AWE3" s="87"/>
      <c r="AWF3" s="87"/>
      <c r="AWG3" s="87"/>
      <c r="AWH3" s="87"/>
      <c r="AWI3" s="87"/>
      <c r="AWJ3" s="87"/>
      <c r="AWK3" s="87"/>
      <c r="AWL3" s="87"/>
      <c r="AWM3" s="87"/>
      <c r="AWN3" s="87"/>
      <c r="AWO3" s="87"/>
      <c r="AWP3" s="87"/>
      <c r="AWQ3" s="87"/>
      <c r="AWR3" s="87"/>
      <c r="AWS3" s="87"/>
      <c r="AWT3" s="87"/>
      <c r="AWU3" s="87"/>
      <c r="AWV3" s="87"/>
      <c r="AWW3" s="87"/>
      <c r="AWX3" s="87"/>
      <c r="AWY3" s="87"/>
      <c r="AWZ3" s="87"/>
      <c r="AXA3" s="87"/>
      <c r="AXB3" s="87"/>
      <c r="AXC3" s="87"/>
      <c r="AXD3" s="87"/>
      <c r="AXE3" s="87"/>
      <c r="AXF3" s="87"/>
      <c r="AXG3" s="87"/>
      <c r="AXH3" s="87"/>
      <c r="AXI3" s="87"/>
      <c r="AXJ3" s="87"/>
      <c r="AXK3" s="87"/>
      <c r="AXL3" s="87"/>
      <c r="AXM3" s="87"/>
      <c r="AXN3" s="87"/>
      <c r="AXO3" s="87"/>
      <c r="AXP3" s="87"/>
      <c r="AXQ3" s="87"/>
      <c r="AXR3" s="87"/>
      <c r="AXS3" s="87"/>
      <c r="AXT3" s="87"/>
      <c r="AXU3" s="87"/>
      <c r="AXV3" s="87"/>
      <c r="AXW3" s="87"/>
      <c r="AXX3" s="87"/>
      <c r="AXY3" s="87"/>
      <c r="AXZ3" s="87"/>
      <c r="AYA3" s="87"/>
      <c r="AYB3" s="87"/>
      <c r="AYC3" s="87"/>
      <c r="AYD3" s="87"/>
      <c r="AYE3" s="87"/>
      <c r="AYF3" s="87"/>
      <c r="AYG3" s="87"/>
      <c r="AYH3" s="87"/>
      <c r="AYI3" s="87"/>
      <c r="AYJ3" s="87"/>
      <c r="AYK3" s="87"/>
      <c r="AYL3" s="87"/>
      <c r="AYM3" s="87"/>
      <c r="AYN3" s="87"/>
      <c r="AYO3" s="87"/>
      <c r="AYP3" s="87"/>
      <c r="AYQ3" s="87"/>
      <c r="AYR3" s="87"/>
      <c r="AYS3" s="87"/>
      <c r="AYT3" s="87"/>
      <c r="AYU3" s="87"/>
      <c r="AYV3" s="87"/>
      <c r="AYW3" s="87"/>
      <c r="AYX3" s="87"/>
      <c r="AYY3" s="87"/>
      <c r="AYZ3" s="87"/>
      <c r="AZA3" s="87"/>
      <c r="AZB3" s="87"/>
      <c r="AZC3" s="87"/>
      <c r="AZD3" s="87"/>
      <c r="AZE3" s="87"/>
      <c r="AZF3" s="87"/>
      <c r="AZG3" s="87"/>
      <c r="AZH3" s="87"/>
      <c r="AZI3" s="87"/>
      <c r="AZJ3" s="87"/>
      <c r="AZK3" s="87"/>
      <c r="AZL3" s="87"/>
      <c r="AZM3" s="87"/>
      <c r="AZN3" s="87"/>
      <c r="AZO3" s="87"/>
      <c r="AZP3" s="87"/>
      <c r="AZQ3" s="87"/>
      <c r="AZR3" s="87"/>
      <c r="AZS3" s="87"/>
      <c r="AZT3" s="87"/>
      <c r="AZU3" s="87"/>
      <c r="AZV3" s="87"/>
      <c r="AZW3" s="87"/>
      <c r="AZX3" s="87"/>
      <c r="AZY3" s="87"/>
      <c r="AZZ3" s="87"/>
      <c r="BAA3" s="87"/>
      <c r="BAB3" s="87"/>
      <c r="BAC3" s="87"/>
      <c r="BAD3" s="87"/>
      <c r="BAE3" s="87"/>
      <c r="BAF3" s="87"/>
      <c r="BAG3" s="87"/>
      <c r="BAH3" s="87"/>
      <c r="BAI3" s="87"/>
      <c r="BAJ3" s="87"/>
      <c r="BAK3" s="87"/>
      <c r="BAL3" s="87"/>
      <c r="BAM3" s="87"/>
      <c r="BAN3" s="87"/>
      <c r="BAO3" s="87"/>
      <c r="BAP3" s="87"/>
      <c r="BAQ3" s="87"/>
      <c r="BAR3" s="87"/>
      <c r="BAS3" s="87"/>
      <c r="BAT3" s="87"/>
      <c r="BAU3" s="87"/>
      <c r="BAV3" s="87"/>
      <c r="BAW3" s="87"/>
      <c r="BAX3" s="87"/>
      <c r="BAY3" s="87"/>
      <c r="BAZ3" s="87"/>
      <c r="BBA3" s="87"/>
      <c r="BBB3" s="87"/>
      <c r="BBC3" s="87"/>
      <c r="BBD3" s="87"/>
      <c r="BBE3" s="87"/>
      <c r="BBF3" s="87"/>
      <c r="BBG3" s="87"/>
      <c r="BBH3" s="87"/>
      <c r="BBI3" s="87"/>
      <c r="BBJ3" s="87"/>
      <c r="BBK3" s="87"/>
      <c r="BBL3" s="87"/>
      <c r="BBM3" s="87"/>
      <c r="BBN3" s="87"/>
      <c r="BBO3" s="87"/>
      <c r="BBP3" s="87"/>
      <c r="BBQ3" s="87"/>
      <c r="BBR3" s="87"/>
      <c r="BBS3" s="87"/>
      <c r="BBT3" s="87"/>
      <c r="BBU3" s="87"/>
      <c r="BBV3" s="87"/>
      <c r="BBW3" s="87"/>
      <c r="BBX3" s="87"/>
      <c r="BBY3" s="87"/>
      <c r="BBZ3" s="87"/>
      <c r="BCA3" s="87"/>
      <c r="BCB3" s="87"/>
      <c r="BCC3" s="87"/>
      <c r="BCD3" s="87"/>
      <c r="BCE3" s="87"/>
      <c r="BCF3" s="87"/>
      <c r="BCG3" s="87"/>
      <c r="BCH3" s="87"/>
      <c r="BCI3" s="87"/>
      <c r="BCJ3" s="87"/>
      <c r="BCK3" s="87"/>
      <c r="BCL3" s="87"/>
      <c r="BCM3" s="87"/>
      <c r="BCN3" s="87"/>
      <c r="BCO3" s="87"/>
      <c r="BCP3" s="87"/>
      <c r="BCQ3" s="87"/>
      <c r="BCR3" s="87"/>
      <c r="BCS3" s="87"/>
      <c r="BCT3" s="87"/>
      <c r="BCU3" s="87"/>
      <c r="BCV3" s="87"/>
      <c r="BCW3" s="87"/>
      <c r="BCX3" s="87"/>
      <c r="BCY3" s="87"/>
      <c r="BCZ3" s="87"/>
      <c r="BDA3" s="87"/>
      <c r="BDB3" s="87"/>
      <c r="BDC3" s="87"/>
      <c r="BDD3" s="87"/>
      <c r="BDE3" s="87"/>
      <c r="BDF3" s="87"/>
      <c r="BDG3" s="87"/>
      <c r="BDH3" s="87"/>
      <c r="BDI3" s="87"/>
      <c r="BDJ3" s="87"/>
      <c r="BDK3" s="87"/>
      <c r="BDL3" s="87"/>
      <c r="BDM3" s="87"/>
      <c r="BDN3" s="87"/>
      <c r="BDO3" s="87"/>
      <c r="BDP3" s="87"/>
      <c r="BDQ3" s="87"/>
      <c r="BDR3" s="87"/>
      <c r="BDS3" s="87"/>
      <c r="BDT3" s="87"/>
      <c r="BDU3" s="87"/>
      <c r="BDV3" s="87"/>
      <c r="BDW3" s="87"/>
      <c r="BDX3" s="87"/>
      <c r="BDY3" s="87"/>
      <c r="BDZ3" s="87"/>
      <c r="BEA3" s="87"/>
      <c r="BEB3" s="87"/>
      <c r="BEC3" s="87"/>
      <c r="BED3" s="87"/>
      <c r="BEE3" s="87"/>
      <c r="BEF3" s="87"/>
      <c r="BEG3" s="87"/>
      <c r="BEH3" s="87"/>
      <c r="BEI3" s="87"/>
      <c r="BEJ3" s="87"/>
      <c r="BEK3" s="87"/>
      <c r="BEL3" s="87"/>
      <c r="BEM3" s="87"/>
      <c r="BEN3" s="87"/>
      <c r="BEO3" s="87"/>
      <c r="BEP3" s="87"/>
      <c r="BEQ3" s="87"/>
      <c r="BER3" s="87"/>
      <c r="BES3" s="87"/>
      <c r="BET3" s="87"/>
      <c r="BEU3" s="87"/>
      <c r="BEV3" s="87"/>
      <c r="BEW3" s="87"/>
      <c r="BEX3" s="87"/>
      <c r="BEY3" s="87"/>
      <c r="BEZ3" s="87"/>
      <c r="BFA3" s="87"/>
      <c r="BFB3" s="87"/>
      <c r="BFC3" s="87"/>
      <c r="BFD3" s="87"/>
      <c r="BFE3" s="87"/>
      <c r="BFF3" s="87"/>
      <c r="BFG3" s="87"/>
      <c r="BFH3" s="87"/>
      <c r="BFI3" s="87"/>
      <c r="BFJ3" s="87"/>
      <c r="BFK3" s="87"/>
      <c r="BFL3" s="87"/>
      <c r="BFM3" s="87"/>
      <c r="BFN3" s="87"/>
      <c r="BFO3" s="87"/>
      <c r="BFP3" s="87"/>
      <c r="BFQ3" s="87"/>
      <c r="BFR3" s="87"/>
      <c r="BFS3" s="87"/>
      <c r="BFT3" s="87"/>
      <c r="BFU3" s="87"/>
      <c r="BFV3" s="87"/>
      <c r="BFW3" s="87"/>
      <c r="BFX3" s="87"/>
      <c r="BFY3" s="87"/>
      <c r="BFZ3" s="87"/>
      <c r="BGA3" s="87"/>
      <c r="BGB3" s="87"/>
      <c r="BGC3" s="87"/>
      <c r="BGD3" s="87"/>
      <c r="BGE3" s="87"/>
      <c r="BGF3" s="87"/>
      <c r="BGG3" s="87"/>
      <c r="BGH3" s="87"/>
      <c r="BGI3" s="87"/>
      <c r="BGJ3" s="87"/>
      <c r="BGK3" s="87"/>
      <c r="BGL3" s="87"/>
      <c r="BGM3" s="87"/>
      <c r="BGN3" s="87"/>
      <c r="BGO3" s="87"/>
      <c r="BGP3" s="87"/>
      <c r="BGQ3" s="87"/>
      <c r="BGR3" s="87"/>
      <c r="BGS3" s="87"/>
      <c r="BGT3" s="87"/>
      <c r="BGU3" s="87"/>
      <c r="BGV3" s="87"/>
      <c r="BGW3" s="87"/>
      <c r="BGX3" s="87"/>
      <c r="BGY3" s="87"/>
      <c r="BGZ3" s="87"/>
      <c r="BHA3" s="87"/>
      <c r="BHB3" s="87"/>
      <c r="BHC3" s="87"/>
      <c r="BHD3" s="87"/>
      <c r="BHE3" s="87"/>
      <c r="BHF3" s="87"/>
      <c r="BHG3" s="87"/>
      <c r="BHH3" s="87"/>
      <c r="BHI3" s="87"/>
      <c r="BHJ3" s="87"/>
      <c r="BHK3" s="87"/>
      <c r="BHL3" s="87"/>
      <c r="BHM3" s="87"/>
      <c r="BHN3" s="87"/>
      <c r="BHO3" s="87"/>
      <c r="BHP3" s="87"/>
      <c r="BHQ3" s="87"/>
      <c r="BHR3" s="87"/>
      <c r="BHS3" s="87"/>
      <c r="BHT3" s="87"/>
      <c r="BHU3" s="87"/>
      <c r="BHV3" s="87"/>
      <c r="BHW3" s="87"/>
      <c r="BHX3" s="87"/>
      <c r="BHY3" s="87"/>
      <c r="BHZ3" s="87"/>
      <c r="BIA3" s="87"/>
      <c r="BIB3" s="87"/>
      <c r="BIC3" s="87"/>
      <c r="BID3" s="87"/>
      <c r="BIE3" s="87"/>
      <c r="BIF3" s="87"/>
      <c r="BIG3" s="87"/>
      <c r="BIH3" s="87"/>
      <c r="BII3" s="87"/>
      <c r="BIJ3" s="87"/>
      <c r="BIK3" s="87"/>
      <c r="BIL3" s="87"/>
      <c r="BIM3" s="87"/>
      <c r="BIN3" s="87"/>
      <c r="BIO3" s="87"/>
      <c r="BIP3" s="87"/>
      <c r="BIQ3" s="87"/>
      <c r="BIR3" s="87"/>
      <c r="BIS3" s="87"/>
      <c r="BIT3" s="87"/>
      <c r="BIU3" s="87"/>
      <c r="BIV3" s="87"/>
      <c r="BIW3" s="87"/>
      <c r="BIX3" s="87"/>
      <c r="BIY3" s="87"/>
      <c r="BIZ3" s="87"/>
      <c r="BJA3" s="87"/>
      <c r="BJB3" s="87"/>
      <c r="BJC3" s="87"/>
      <c r="BJD3" s="87"/>
      <c r="BJE3" s="87"/>
      <c r="BJF3" s="87"/>
      <c r="BJG3" s="87"/>
      <c r="BJH3" s="87"/>
      <c r="BJI3" s="87"/>
      <c r="BJJ3" s="87"/>
      <c r="BJK3" s="87"/>
      <c r="BJL3" s="87"/>
      <c r="BJM3" s="87"/>
      <c r="BJN3" s="87"/>
      <c r="BJO3" s="87"/>
      <c r="BJP3" s="87"/>
    </row>
    <row r="4" spans="1:1628" ht="17.75" customHeight="1" thickTop="1" x14ac:dyDescent="0.35">
      <c r="A4" s="101"/>
      <c r="B4" s="106" t="s">
        <v>135</v>
      </c>
      <c r="C4" s="111">
        <v>74</v>
      </c>
      <c r="D4" s="111">
        <v>74</v>
      </c>
      <c r="E4" s="111">
        <v>74</v>
      </c>
      <c r="F4" s="111">
        <v>157</v>
      </c>
      <c r="G4" s="112">
        <v>38</v>
      </c>
      <c r="H4" s="112">
        <v>38</v>
      </c>
      <c r="I4" s="112">
        <v>38</v>
      </c>
      <c r="J4" s="112">
        <v>38</v>
      </c>
      <c r="K4" s="111">
        <v>112</v>
      </c>
      <c r="L4" s="111">
        <v>112</v>
      </c>
      <c r="M4" s="111">
        <v>112</v>
      </c>
      <c r="N4" s="111">
        <v>195</v>
      </c>
      <c r="O4" s="91"/>
      <c r="P4" s="629"/>
      <c r="Q4" s="280" t="s">
        <v>123</v>
      </c>
      <c r="R4" s="285">
        <v>1</v>
      </c>
      <c r="S4" s="285">
        <v>1</v>
      </c>
      <c r="T4" s="285">
        <v>1</v>
      </c>
      <c r="U4" s="335">
        <v>1</v>
      </c>
      <c r="V4" s="281" t="s">
        <v>109</v>
      </c>
      <c r="W4" s="266">
        <v>0</v>
      </c>
      <c r="X4" s="266">
        <v>0.72</v>
      </c>
      <c r="Y4" s="266">
        <v>0.28000000000000003</v>
      </c>
      <c r="Z4" s="288">
        <v>0</v>
      </c>
    </row>
    <row r="5" spans="1:1628" ht="17.75" customHeight="1" x14ac:dyDescent="0.35">
      <c r="A5" s="101"/>
      <c r="B5" s="107" t="s">
        <v>147</v>
      </c>
      <c r="C5" s="113">
        <v>69</v>
      </c>
      <c r="D5" s="113">
        <v>74</v>
      </c>
      <c r="E5" s="113">
        <v>128</v>
      </c>
      <c r="F5" s="113">
        <v>154</v>
      </c>
      <c r="G5" s="113">
        <v>44</v>
      </c>
      <c r="H5" s="113">
        <v>44</v>
      </c>
      <c r="I5" s="113">
        <v>44</v>
      </c>
      <c r="J5" s="113">
        <v>44</v>
      </c>
      <c r="K5" s="113">
        <f t="shared" ref="K5:N5" si="0">G5+C5</f>
        <v>113</v>
      </c>
      <c r="L5" s="113">
        <f t="shared" si="0"/>
        <v>118</v>
      </c>
      <c r="M5" s="113">
        <f t="shared" si="0"/>
        <v>172</v>
      </c>
      <c r="N5" s="113">
        <f t="shared" si="0"/>
        <v>198</v>
      </c>
      <c r="O5" s="117"/>
      <c r="P5" s="629"/>
      <c r="Q5" s="280" t="s">
        <v>124</v>
      </c>
      <c r="R5" s="285">
        <v>1</v>
      </c>
      <c r="S5" s="285">
        <v>1</v>
      </c>
      <c r="T5" s="285">
        <v>1</v>
      </c>
      <c r="U5" s="335">
        <v>1</v>
      </c>
      <c r="V5" s="281" t="s">
        <v>110</v>
      </c>
      <c r="W5" s="266">
        <v>7.0000000000000007E-2</v>
      </c>
      <c r="X5" s="266">
        <v>0.93</v>
      </c>
      <c r="Y5" s="266">
        <v>0</v>
      </c>
      <c r="Z5" s="288">
        <v>0</v>
      </c>
    </row>
    <row r="6" spans="1:1628" ht="17.75" customHeight="1" x14ac:dyDescent="0.35">
      <c r="A6" s="101"/>
      <c r="B6" s="107" t="s">
        <v>156</v>
      </c>
      <c r="C6" s="113">
        <v>60</v>
      </c>
      <c r="D6" s="113">
        <v>60</v>
      </c>
      <c r="E6" s="113">
        <v>60</v>
      </c>
      <c r="F6" s="113">
        <v>60</v>
      </c>
      <c r="G6" s="113">
        <v>64</v>
      </c>
      <c r="H6" s="113">
        <v>64</v>
      </c>
      <c r="I6" s="113">
        <v>64</v>
      </c>
      <c r="J6" s="113">
        <v>64</v>
      </c>
      <c r="K6" s="113">
        <v>124</v>
      </c>
      <c r="L6" s="113">
        <v>124</v>
      </c>
      <c r="M6" s="113">
        <v>124</v>
      </c>
      <c r="N6" s="113">
        <v>124</v>
      </c>
      <c r="O6" s="117"/>
      <c r="P6" s="629"/>
      <c r="Q6" s="280" t="s">
        <v>125</v>
      </c>
      <c r="R6" s="285">
        <v>1</v>
      </c>
      <c r="S6" s="285">
        <v>1</v>
      </c>
      <c r="T6" s="285">
        <v>1</v>
      </c>
      <c r="U6" s="335">
        <v>1</v>
      </c>
      <c r="V6" s="281" t="s">
        <v>111</v>
      </c>
      <c r="W6" s="266">
        <v>0</v>
      </c>
      <c r="X6" s="266">
        <v>1</v>
      </c>
      <c r="Y6" s="266">
        <v>0</v>
      </c>
      <c r="Z6" s="288">
        <v>0</v>
      </c>
    </row>
    <row r="7" spans="1:1628" ht="17.75" customHeight="1" x14ac:dyDescent="0.35">
      <c r="A7" s="101"/>
      <c r="B7" s="107" t="s">
        <v>162</v>
      </c>
      <c r="C7" s="114">
        <v>73</v>
      </c>
      <c r="D7" s="114">
        <v>84</v>
      </c>
      <c r="E7" s="114">
        <v>144</v>
      </c>
      <c r="F7" s="114">
        <v>189</v>
      </c>
      <c r="G7" s="114">
        <v>33</v>
      </c>
      <c r="H7" s="114">
        <v>33</v>
      </c>
      <c r="I7" s="114">
        <v>33</v>
      </c>
      <c r="J7" s="114">
        <v>33</v>
      </c>
      <c r="K7" s="114">
        <v>106</v>
      </c>
      <c r="L7" s="114">
        <v>117</v>
      </c>
      <c r="M7" s="114">
        <v>177</v>
      </c>
      <c r="N7" s="114">
        <v>222</v>
      </c>
      <c r="O7" s="117"/>
      <c r="P7" s="629"/>
      <c r="Q7" s="280" t="s">
        <v>126</v>
      </c>
      <c r="R7" s="285">
        <v>1</v>
      </c>
      <c r="S7" s="285">
        <v>1</v>
      </c>
      <c r="T7" s="285">
        <v>1</v>
      </c>
      <c r="U7" s="335">
        <v>1</v>
      </c>
      <c r="V7" s="281" t="s">
        <v>112</v>
      </c>
      <c r="W7" s="266">
        <v>0</v>
      </c>
      <c r="X7" s="266">
        <v>1</v>
      </c>
      <c r="Y7" s="266">
        <v>0</v>
      </c>
      <c r="Z7" s="288">
        <v>0</v>
      </c>
    </row>
    <row r="8" spans="1:1628" ht="17.75" customHeight="1" x14ac:dyDescent="0.35">
      <c r="A8" s="101"/>
      <c r="B8" s="107" t="s">
        <v>168</v>
      </c>
      <c r="C8" s="113">
        <v>71</v>
      </c>
      <c r="D8" s="113">
        <v>78</v>
      </c>
      <c r="E8" s="113">
        <v>84</v>
      </c>
      <c r="F8" s="113">
        <v>84</v>
      </c>
      <c r="G8" s="113">
        <v>32</v>
      </c>
      <c r="H8" s="113">
        <v>32</v>
      </c>
      <c r="I8" s="113">
        <v>32</v>
      </c>
      <c r="J8" s="113">
        <v>32</v>
      </c>
      <c r="K8" s="113">
        <v>103</v>
      </c>
      <c r="L8" s="113">
        <v>110</v>
      </c>
      <c r="M8" s="113">
        <v>116</v>
      </c>
      <c r="N8" s="113">
        <v>116</v>
      </c>
      <c r="O8" s="117"/>
      <c r="P8" s="629"/>
      <c r="Q8" s="280" t="s">
        <v>127</v>
      </c>
      <c r="R8" s="285">
        <v>1</v>
      </c>
      <c r="S8" s="285">
        <v>1</v>
      </c>
      <c r="T8" s="285">
        <v>1</v>
      </c>
      <c r="U8" s="335">
        <v>1</v>
      </c>
      <c r="V8" s="281" t="s">
        <v>113</v>
      </c>
      <c r="W8" s="266">
        <v>0</v>
      </c>
      <c r="X8" s="266">
        <v>1</v>
      </c>
      <c r="Y8" s="266">
        <v>0</v>
      </c>
      <c r="Z8" s="288">
        <v>0</v>
      </c>
    </row>
    <row r="9" spans="1:1628" ht="17.75" customHeight="1" thickBot="1" x14ac:dyDescent="0.4">
      <c r="A9" s="101"/>
      <c r="B9" s="107" t="s">
        <v>171</v>
      </c>
      <c r="C9" s="113">
        <v>39</v>
      </c>
      <c r="D9" s="113">
        <v>39</v>
      </c>
      <c r="E9" s="113">
        <v>88</v>
      </c>
      <c r="F9" s="113">
        <v>104</v>
      </c>
      <c r="G9" s="113">
        <v>46</v>
      </c>
      <c r="H9" s="113">
        <v>46</v>
      </c>
      <c r="I9" s="113">
        <v>46</v>
      </c>
      <c r="J9" s="113">
        <v>108</v>
      </c>
      <c r="K9" s="113">
        <f t="shared" ref="K9:N10" si="1">G9+C9</f>
        <v>85</v>
      </c>
      <c r="L9" s="113">
        <f t="shared" si="1"/>
        <v>85</v>
      </c>
      <c r="M9" s="113">
        <f t="shared" si="1"/>
        <v>134</v>
      </c>
      <c r="N9" s="113">
        <f t="shared" si="1"/>
        <v>212</v>
      </c>
      <c r="O9" s="117"/>
      <c r="P9" s="629"/>
      <c r="Q9" s="280" t="s">
        <v>128</v>
      </c>
      <c r="R9" s="285">
        <v>38</v>
      </c>
      <c r="S9" s="285">
        <v>38</v>
      </c>
      <c r="T9" s="285">
        <v>38</v>
      </c>
      <c r="U9" s="335">
        <v>38</v>
      </c>
      <c r="V9" s="281" t="s">
        <v>121</v>
      </c>
      <c r="W9" s="266">
        <v>0</v>
      </c>
      <c r="X9" s="266">
        <v>1</v>
      </c>
      <c r="Y9" s="266">
        <v>0</v>
      </c>
      <c r="Z9" s="288">
        <v>0</v>
      </c>
    </row>
    <row r="10" spans="1:1628" ht="17.75" customHeight="1" thickTop="1" thickBot="1" x14ac:dyDescent="0.4">
      <c r="A10" s="101"/>
      <c r="B10" s="107" t="s">
        <v>173</v>
      </c>
      <c r="C10" s="113">
        <v>55</v>
      </c>
      <c r="D10" s="113">
        <v>65</v>
      </c>
      <c r="E10" s="113">
        <v>112</v>
      </c>
      <c r="F10" s="113">
        <v>159</v>
      </c>
      <c r="G10" s="113">
        <v>45</v>
      </c>
      <c r="H10" s="113">
        <v>45</v>
      </c>
      <c r="I10" s="113">
        <v>45</v>
      </c>
      <c r="J10" s="113">
        <v>45</v>
      </c>
      <c r="K10" s="113">
        <f t="shared" si="1"/>
        <v>100</v>
      </c>
      <c r="L10" s="113">
        <f t="shared" si="1"/>
        <v>110</v>
      </c>
      <c r="M10" s="113">
        <f t="shared" si="1"/>
        <v>157</v>
      </c>
      <c r="N10" s="113">
        <f t="shared" si="1"/>
        <v>204</v>
      </c>
      <c r="O10" s="117"/>
      <c r="P10" s="629"/>
      <c r="Q10" s="284" t="s">
        <v>34</v>
      </c>
      <c r="R10" s="317">
        <f ca="1">SUM(R3:R15)</f>
        <v>47</v>
      </c>
      <c r="S10" s="317">
        <f ca="1">SUM(S3:S15)</f>
        <v>47</v>
      </c>
      <c r="T10" s="317">
        <f ca="1">SUM(T3:T15)</f>
        <v>47</v>
      </c>
      <c r="U10" s="365">
        <f ca="1">SUM(U3:U15)</f>
        <v>47</v>
      </c>
      <c r="V10" s="281" t="s">
        <v>114</v>
      </c>
      <c r="W10" s="266">
        <v>0</v>
      </c>
      <c r="X10" s="266">
        <v>1</v>
      </c>
      <c r="Y10" s="266">
        <v>0</v>
      </c>
      <c r="Z10" s="288">
        <v>0</v>
      </c>
    </row>
    <row r="11" spans="1:1628" ht="17.75" customHeight="1" thickTop="1" x14ac:dyDescent="0.35">
      <c r="A11" s="101"/>
      <c r="B11" s="107" t="s">
        <v>181</v>
      </c>
      <c r="C11" s="113">
        <v>39</v>
      </c>
      <c r="D11" s="113">
        <v>39</v>
      </c>
      <c r="E11" s="113">
        <v>88</v>
      </c>
      <c r="F11" s="113">
        <v>104</v>
      </c>
      <c r="G11" s="113">
        <v>46</v>
      </c>
      <c r="H11" s="113">
        <v>46</v>
      </c>
      <c r="I11" s="113">
        <v>46</v>
      </c>
      <c r="J11" s="113">
        <v>108</v>
      </c>
      <c r="K11" s="113">
        <v>85</v>
      </c>
      <c r="L11" s="113">
        <v>85</v>
      </c>
      <c r="M11" s="113">
        <v>134</v>
      </c>
      <c r="N11" s="113">
        <v>212</v>
      </c>
      <c r="O11" s="117"/>
      <c r="P11" s="629"/>
      <c r="Q11" s="615" t="s">
        <v>129</v>
      </c>
      <c r="R11" s="615"/>
      <c r="S11" s="615"/>
      <c r="T11" s="615"/>
      <c r="U11" s="615"/>
      <c r="V11" s="281" t="s">
        <v>115</v>
      </c>
      <c r="W11" s="266">
        <v>0.13</v>
      </c>
      <c r="X11" s="266">
        <v>0.48</v>
      </c>
      <c r="Y11" s="266">
        <v>0.39</v>
      </c>
      <c r="Z11" s="288">
        <v>0.01</v>
      </c>
    </row>
    <row r="12" spans="1:1628" ht="17.75" customHeight="1" x14ac:dyDescent="0.35">
      <c r="A12" s="101"/>
      <c r="B12" s="107" t="s">
        <v>188</v>
      </c>
      <c r="C12" s="114">
        <v>61</v>
      </c>
      <c r="D12" s="114">
        <v>61</v>
      </c>
      <c r="E12" s="114">
        <v>80</v>
      </c>
      <c r="F12" s="114">
        <v>98</v>
      </c>
      <c r="G12" s="114">
        <v>47</v>
      </c>
      <c r="H12" s="114">
        <v>47</v>
      </c>
      <c r="I12" s="114">
        <v>47</v>
      </c>
      <c r="J12" s="114">
        <v>47</v>
      </c>
      <c r="K12" s="114">
        <f>G12+C12</f>
        <v>108</v>
      </c>
      <c r="L12" s="114">
        <f>H12+D12</f>
        <v>108</v>
      </c>
      <c r="M12" s="114">
        <f>I12+E12</f>
        <v>127</v>
      </c>
      <c r="N12" s="114">
        <f>J12+F12</f>
        <v>145</v>
      </c>
      <c r="O12" s="117"/>
      <c r="P12" s="629"/>
      <c r="Q12" s="91"/>
      <c r="R12" s="137"/>
      <c r="S12" s="137"/>
      <c r="T12" s="137"/>
      <c r="U12" s="315"/>
      <c r="V12" s="281" t="s">
        <v>116</v>
      </c>
      <c r="W12" s="266">
        <v>0.34</v>
      </c>
      <c r="X12" s="266">
        <v>0.42</v>
      </c>
      <c r="Y12" s="266">
        <v>0.19</v>
      </c>
      <c r="Z12" s="288">
        <v>0.04</v>
      </c>
    </row>
    <row r="13" spans="1:1628" ht="17.75" customHeight="1" x14ac:dyDescent="0.35">
      <c r="A13" s="101"/>
      <c r="B13" s="107" t="s">
        <v>203</v>
      </c>
      <c r="C13" s="113">
        <v>81</v>
      </c>
      <c r="D13" s="113">
        <v>91</v>
      </c>
      <c r="E13" s="113">
        <v>122</v>
      </c>
      <c r="F13" s="113">
        <v>131</v>
      </c>
      <c r="G13" s="113">
        <v>23</v>
      </c>
      <c r="H13" s="113">
        <v>23</v>
      </c>
      <c r="I13" s="113">
        <v>23</v>
      </c>
      <c r="J13" s="113">
        <v>33</v>
      </c>
      <c r="K13" s="113">
        <v>104</v>
      </c>
      <c r="L13" s="113">
        <v>114</v>
      </c>
      <c r="M13" s="113">
        <v>145</v>
      </c>
      <c r="N13" s="113">
        <v>164</v>
      </c>
      <c r="O13" s="117"/>
      <c r="P13" s="629"/>
      <c r="Q13" s="91"/>
      <c r="R13" s="137"/>
      <c r="S13" s="137"/>
      <c r="T13" s="137"/>
      <c r="U13" s="315"/>
      <c r="V13" s="281" t="s">
        <v>117</v>
      </c>
      <c r="W13" s="266">
        <v>0.97</v>
      </c>
      <c r="X13" s="266">
        <v>0.03</v>
      </c>
      <c r="Y13" s="266">
        <v>0</v>
      </c>
      <c r="Z13" s="288">
        <v>0</v>
      </c>
    </row>
    <row r="14" spans="1:1628" ht="17.75" customHeight="1" x14ac:dyDescent="0.35">
      <c r="A14" s="101"/>
      <c r="B14" s="126" t="s">
        <v>232</v>
      </c>
      <c r="C14" s="127">
        <v>82</v>
      </c>
      <c r="D14" s="127">
        <v>88</v>
      </c>
      <c r="E14" s="127">
        <v>195</v>
      </c>
      <c r="F14" s="127">
        <v>195</v>
      </c>
      <c r="G14" s="127">
        <v>22</v>
      </c>
      <c r="H14" s="127">
        <v>22</v>
      </c>
      <c r="I14" s="127">
        <v>22</v>
      </c>
      <c r="J14" s="127">
        <v>22</v>
      </c>
      <c r="K14" s="127">
        <v>104</v>
      </c>
      <c r="L14" s="127">
        <v>110</v>
      </c>
      <c r="M14" s="127">
        <v>217</v>
      </c>
      <c r="N14" s="127">
        <v>217</v>
      </c>
      <c r="O14" s="128"/>
      <c r="P14" s="629"/>
      <c r="Q14" s="91"/>
      <c r="R14" s="137"/>
      <c r="S14" s="137"/>
      <c r="T14" s="137"/>
      <c r="U14" s="315"/>
      <c r="V14" s="367" t="s">
        <v>118</v>
      </c>
      <c r="W14" s="266">
        <v>0.92</v>
      </c>
      <c r="X14" s="266">
        <v>0.08</v>
      </c>
      <c r="Y14" s="266">
        <v>0</v>
      </c>
      <c r="Z14" s="288">
        <v>0</v>
      </c>
    </row>
    <row r="15" spans="1:1628" ht="17.75" customHeight="1" x14ac:dyDescent="0.35">
      <c r="A15" s="101"/>
      <c r="B15" s="107" t="s">
        <v>243</v>
      </c>
      <c r="C15" s="113">
        <v>75</v>
      </c>
      <c r="D15" s="113">
        <v>75</v>
      </c>
      <c r="E15" s="113">
        <v>75</v>
      </c>
      <c r="F15" s="113">
        <v>148</v>
      </c>
      <c r="G15" s="113">
        <v>56</v>
      </c>
      <c r="H15" s="113">
        <v>70</v>
      </c>
      <c r="I15" s="113">
        <v>92</v>
      </c>
      <c r="J15" s="113">
        <v>70</v>
      </c>
      <c r="K15" s="113">
        <v>131</v>
      </c>
      <c r="L15" s="113">
        <v>145</v>
      </c>
      <c r="M15" s="113">
        <v>167</v>
      </c>
      <c r="N15" s="113">
        <v>218</v>
      </c>
      <c r="O15" s="117"/>
      <c r="P15" s="629"/>
      <c r="Q15" s="91"/>
      <c r="R15" s="137"/>
      <c r="S15" s="137"/>
      <c r="T15" s="137"/>
      <c r="U15" s="315"/>
      <c r="V15" s="367" t="s">
        <v>119</v>
      </c>
      <c r="W15" s="275">
        <v>0</v>
      </c>
      <c r="X15" s="275">
        <v>0.95</v>
      </c>
      <c r="Y15" s="275">
        <v>0.05</v>
      </c>
      <c r="Z15" s="304">
        <v>0</v>
      </c>
    </row>
    <row r="16" spans="1:1628" ht="17.75" customHeight="1" thickBot="1" x14ac:dyDescent="0.4">
      <c r="A16" s="101"/>
      <c r="B16" s="107" t="s">
        <v>251</v>
      </c>
      <c r="C16" s="113">
        <v>67</v>
      </c>
      <c r="D16" s="113">
        <v>68</v>
      </c>
      <c r="E16" s="113">
        <v>105</v>
      </c>
      <c r="F16" s="113">
        <v>105</v>
      </c>
      <c r="G16" s="113">
        <v>40</v>
      </c>
      <c r="H16" s="113">
        <v>40</v>
      </c>
      <c r="I16" s="113">
        <v>40</v>
      </c>
      <c r="J16" s="113">
        <v>40</v>
      </c>
      <c r="K16" s="113">
        <v>107</v>
      </c>
      <c r="L16" s="113">
        <v>108</v>
      </c>
      <c r="M16" s="113">
        <v>145</v>
      </c>
      <c r="N16" s="113">
        <v>145</v>
      </c>
      <c r="O16" s="117"/>
      <c r="P16" s="630"/>
      <c r="Q16" s="131"/>
      <c r="R16" s="138"/>
      <c r="S16" s="138"/>
      <c r="T16" s="138"/>
      <c r="U16" s="316"/>
      <c r="V16" s="305" t="s">
        <v>120</v>
      </c>
      <c r="W16" s="312">
        <v>0</v>
      </c>
      <c r="X16" s="312">
        <v>0.93</v>
      </c>
      <c r="Y16" s="312">
        <v>7.0000000000000007E-2</v>
      </c>
      <c r="Z16" s="313">
        <v>0</v>
      </c>
    </row>
    <row r="17" spans="1:26" ht="17.75" customHeight="1" thickTop="1" thickBot="1" x14ac:dyDescent="0.4">
      <c r="A17" s="101"/>
      <c r="B17" s="107" t="s">
        <v>224</v>
      </c>
      <c r="C17" s="113">
        <v>78</v>
      </c>
      <c r="D17" s="113">
        <v>96</v>
      </c>
      <c r="E17" s="113">
        <v>207</v>
      </c>
      <c r="F17" s="113">
        <v>207</v>
      </c>
      <c r="G17" s="113">
        <v>16</v>
      </c>
      <c r="H17" s="113">
        <v>16</v>
      </c>
      <c r="I17" s="113">
        <v>16</v>
      </c>
      <c r="J17" s="113">
        <v>16</v>
      </c>
      <c r="K17" s="113">
        <f>G17+C17</f>
        <v>94</v>
      </c>
      <c r="L17" s="113">
        <f>D17+H17</f>
        <v>112</v>
      </c>
      <c r="M17" s="113">
        <f>E17+I17</f>
        <v>223</v>
      </c>
      <c r="N17" s="113">
        <f>F17+J17</f>
        <v>223</v>
      </c>
      <c r="O17" s="117"/>
      <c r="P17" s="298"/>
      <c r="Q17" s="129"/>
      <c r="R17" s="139"/>
      <c r="S17" s="139"/>
      <c r="T17" s="139"/>
      <c r="U17" s="139"/>
      <c r="V17" s="396"/>
      <c r="W17" s="346"/>
      <c r="X17" s="346"/>
      <c r="Y17" s="346"/>
      <c r="Z17" s="397"/>
    </row>
    <row r="18" spans="1:26" s="269" customFormat="1" ht="33.4" customHeight="1" thickTop="1" thickBot="1" x14ac:dyDescent="0.4">
      <c r="A18" s="293"/>
      <c r="B18" s="294"/>
      <c r="C18" s="295"/>
      <c r="D18" s="295"/>
      <c r="E18" s="295"/>
      <c r="F18" s="295"/>
      <c r="G18" s="295"/>
      <c r="H18" s="295"/>
      <c r="I18" s="295"/>
      <c r="J18" s="295"/>
      <c r="K18" s="295"/>
      <c r="L18" s="295"/>
      <c r="M18" s="295"/>
      <c r="N18" s="295"/>
      <c r="O18" s="264"/>
      <c r="P18" s="620" t="s">
        <v>135</v>
      </c>
      <c r="Q18" s="616" t="s">
        <v>51</v>
      </c>
      <c r="R18" s="617"/>
      <c r="S18" s="617"/>
      <c r="T18" s="617"/>
      <c r="U18" s="618"/>
      <c r="V18" s="609" t="s">
        <v>35</v>
      </c>
      <c r="W18" s="610"/>
      <c r="X18" s="610"/>
      <c r="Y18" s="610"/>
      <c r="Z18" s="611"/>
    </row>
    <row r="19" spans="1:26" ht="33" customHeight="1" thickTop="1" thickBot="1" x14ac:dyDescent="0.4">
      <c r="A19" s="101"/>
      <c r="B19" s="107" t="s">
        <v>194</v>
      </c>
      <c r="C19" s="113">
        <v>56</v>
      </c>
      <c r="D19" s="113">
        <v>73</v>
      </c>
      <c r="E19" s="113">
        <v>73</v>
      </c>
      <c r="F19" s="113">
        <v>268</v>
      </c>
      <c r="G19" s="113">
        <v>50</v>
      </c>
      <c r="H19" s="113">
        <v>50</v>
      </c>
      <c r="I19" s="113">
        <v>50</v>
      </c>
      <c r="J19" s="113">
        <v>50</v>
      </c>
      <c r="K19" s="113">
        <v>106</v>
      </c>
      <c r="L19" s="113">
        <v>123</v>
      </c>
      <c r="M19" s="113">
        <v>123</v>
      </c>
      <c r="N19" s="113">
        <v>318</v>
      </c>
      <c r="O19" s="91"/>
      <c r="P19" s="620"/>
      <c r="Q19" s="262" t="s">
        <v>33</v>
      </c>
      <c r="R19" s="314" t="s">
        <v>1</v>
      </c>
      <c r="S19" s="314" t="s">
        <v>2</v>
      </c>
      <c r="T19" s="314" t="s">
        <v>21</v>
      </c>
      <c r="U19" s="364" t="s">
        <v>311</v>
      </c>
      <c r="V19" s="361" t="s">
        <v>36</v>
      </c>
      <c r="W19" s="314" t="s">
        <v>302</v>
      </c>
      <c r="X19" s="362" t="s">
        <v>2</v>
      </c>
      <c r="Y19" s="362" t="s">
        <v>21</v>
      </c>
      <c r="Z19" s="513" t="s">
        <v>311</v>
      </c>
    </row>
    <row r="20" spans="1:26" ht="17.75" customHeight="1" thickTop="1" x14ac:dyDescent="0.35">
      <c r="A20" s="101"/>
      <c r="B20" s="107" t="s">
        <v>268</v>
      </c>
      <c r="C20" s="113">
        <v>0</v>
      </c>
      <c r="D20" s="113">
        <v>73</v>
      </c>
      <c r="E20" s="113" t="s">
        <v>195</v>
      </c>
      <c r="F20" s="113" t="s">
        <v>195</v>
      </c>
      <c r="G20" s="113">
        <v>0</v>
      </c>
      <c r="H20" s="113">
        <v>45</v>
      </c>
      <c r="I20" s="113" t="s">
        <v>195</v>
      </c>
      <c r="J20" s="113" t="s">
        <v>195</v>
      </c>
      <c r="K20" s="113">
        <v>0</v>
      </c>
      <c r="L20" s="113">
        <v>118</v>
      </c>
      <c r="M20" s="113" t="s">
        <v>195</v>
      </c>
      <c r="N20" s="113" t="s">
        <v>195</v>
      </c>
      <c r="O20" s="117"/>
      <c r="P20" s="620"/>
      <c r="Q20" s="93" t="s">
        <v>136</v>
      </c>
      <c r="R20" s="133">
        <v>31</v>
      </c>
      <c r="S20" s="133">
        <v>31</v>
      </c>
      <c r="T20" s="133">
        <v>31</v>
      </c>
      <c r="U20" s="384">
        <v>31</v>
      </c>
      <c r="V20" s="277" t="s">
        <v>138</v>
      </c>
      <c r="W20" s="278">
        <v>4.4999999999999997E-3</v>
      </c>
      <c r="X20" s="278">
        <v>0.90939999999999999</v>
      </c>
      <c r="Y20" s="278">
        <v>8.4599999999999995E-2</v>
      </c>
      <c r="Z20" s="279">
        <v>1.5E-3</v>
      </c>
    </row>
    <row r="21" spans="1:26" ht="17.75" customHeight="1" thickBot="1" x14ac:dyDescent="0.4">
      <c r="A21" s="101"/>
      <c r="B21" s="107" t="s">
        <v>269</v>
      </c>
      <c r="C21" s="113" t="s">
        <v>195</v>
      </c>
      <c r="D21" s="113">
        <v>101</v>
      </c>
      <c r="E21" s="113">
        <v>101</v>
      </c>
      <c r="F21" s="113">
        <v>268</v>
      </c>
      <c r="G21" s="113" t="s">
        <v>195</v>
      </c>
      <c r="H21" s="113">
        <v>59</v>
      </c>
      <c r="I21" s="113">
        <v>59</v>
      </c>
      <c r="J21" s="113">
        <v>59</v>
      </c>
      <c r="K21" s="113" t="s">
        <v>195</v>
      </c>
      <c r="L21" s="113">
        <v>160</v>
      </c>
      <c r="M21" s="113">
        <v>160</v>
      </c>
      <c r="N21" s="113">
        <v>327</v>
      </c>
      <c r="O21" s="117"/>
      <c r="P21" s="620"/>
      <c r="Q21" s="94" t="s">
        <v>137</v>
      </c>
      <c r="R21" s="96">
        <v>7</v>
      </c>
      <c r="S21" s="96">
        <v>7</v>
      </c>
      <c r="T21" s="96">
        <v>7</v>
      </c>
      <c r="U21" s="335">
        <v>7</v>
      </c>
      <c r="V21" s="281" t="s">
        <v>139</v>
      </c>
      <c r="W21" s="282">
        <v>2.5000000000000001E-3</v>
      </c>
      <c r="X21" s="282">
        <v>0.95469999999999999</v>
      </c>
      <c r="Y21" s="282">
        <v>4.2299999999999997E-2</v>
      </c>
      <c r="Z21" s="283">
        <v>5.0000000000000001E-4</v>
      </c>
    </row>
    <row r="22" spans="1:26" ht="17.75" customHeight="1" thickTop="1" thickBot="1" x14ac:dyDescent="0.4">
      <c r="A22" s="101"/>
      <c r="B22" s="107" t="s">
        <v>270</v>
      </c>
      <c r="C22" s="113">
        <v>56</v>
      </c>
      <c r="D22" s="113">
        <v>73</v>
      </c>
      <c r="E22" s="113">
        <v>73</v>
      </c>
      <c r="F22" s="113">
        <v>268</v>
      </c>
      <c r="G22" s="113">
        <v>59</v>
      </c>
      <c r="H22" s="113">
        <v>59</v>
      </c>
      <c r="I22" s="113">
        <v>59</v>
      </c>
      <c r="J22" s="113">
        <v>59</v>
      </c>
      <c r="K22" s="113">
        <v>115</v>
      </c>
      <c r="L22" s="113">
        <v>132</v>
      </c>
      <c r="M22" s="113">
        <v>132</v>
      </c>
      <c r="N22" s="113">
        <v>327</v>
      </c>
      <c r="O22" s="117"/>
      <c r="P22" s="620"/>
      <c r="Q22" s="95" t="s">
        <v>34</v>
      </c>
      <c r="R22" s="140">
        <v>38</v>
      </c>
      <c r="S22" s="140">
        <v>38</v>
      </c>
      <c r="T22" s="140">
        <v>38</v>
      </c>
      <c r="U22" s="365">
        <v>38</v>
      </c>
      <c r="V22" s="281" t="s">
        <v>140</v>
      </c>
      <c r="W22" s="282">
        <v>8.3000000000000001E-3</v>
      </c>
      <c r="X22" s="282">
        <v>0.93330000000000002</v>
      </c>
      <c r="Y22" s="282">
        <v>5.8299999999999998E-2</v>
      </c>
      <c r="Z22" s="283">
        <v>0</v>
      </c>
    </row>
    <row r="23" spans="1:26" ht="17.75" customHeight="1" thickTop="1" thickBot="1" x14ac:dyDescent="0.4">
      <c r="A23" s="101"/>
      <c r="B23" s="108" t="s">
        <v>271</v>
      </c>
      <c r="C23" s="115" t="s">
        <v>195</v>
      </c>
      <c r="D23" s="115">
        <v>82</v>
      </c>
      <c r="E23" s="115">
        <v>82</v>
      </c>
      <c r="F23" s="115">
        <v>268</v>
      </c>
      <c r="G23" s="115" t="s">
        <v>195</v>
      </c>
      <c r="H23" s="115">
        <v>59</v>
      </c>
      <c r="I23" s="115">
        <v>59</v>
      </c>
      <c r="J23" s="115">
        <v>59</v>
      </c>
      <c r="K23" s="115" t="s">
        <v>195</v>
      </c>
      <c r="L23" s="115">
        <v>141</v>
      </c>
      <c r="M23" s="115">
        <v>141</v>
      </c>
      <c r="N23" s="115">
        <v>327</v>
      </c>
      <c r="O23" s="84"/>
      <c r="P23" s="620"/>
      <c r="Q23" s="87"/>
      <c r="R23" s="141"/>
      <c r="S23" s="141"/>
      <c r="T23" s="141"/>
      <c r="U23" s="141"/>
      <c r="V23" s="281" t="s">
        <v>141</v>
      </c>
      <c r="W23" s="282">
        <v>0.34260000000000002</v>
      </c>
      <c r="X23" s="282">
        <v>0.50080000000000002</v>
      </c>
      <c r="Y23" s="282">
        <v>0.1004</v>
      </c>
      <c r="Z23" s="283">
        <v>5.62E-2</v>
      </c>
    </row>
    <row r="24" spans="1:26" ht="17.75" customHeight="1" thickTop="1" thickBot="1" x14ac:dyDescent="0.4">
      <c r="A24" s="101"/>
      <c r="B24" s="107"/>
      <c r="C24" s="575">
        <v>90</v>
      </c>
      <c r="D24" s="576"/>
      <c r="E24" s="577"/>
      <c r="F24" s="578">
        <v>40</v>
      </c>
      <c r="G24" s="579"/>
      <c r="H24" s="575">
        <v>130</v>
      </c>
      <c r="I24" s="576"/>
      <c r="J24" s="576"/>
      <c r="K24" s="577"/>
      <c r="L24" s="117"/>
      <c r="M24" s="117"/>
      <c r="N24" s="117"/>
      <c r="O24" s="117"/>
      <c r="P24" s="620"/>
      <c r="Q24" s="132"/>
      <c r="R24" s="142"/>
      <c r="S24" s="142"/>
      <c r="T24" s="142"/>
      <c r="U24" s="142"/>
      <c r="V24" s="305" t="s">
        <v>142</v>
      </c>
      <c r="W24" s="306">
        <v>4.4699999999999997E-2</v>
      </c>
      <c r="X24" s="306">
        <v>0.50519999999999998</v>
      </c>
      <c r="Y24" s="306">
        <v>0.4325</v>
      </c>
      <c r="Z24" s="307">
        <v>1.7600000000000001E-2</v>
      </c>
    </row>
    <row r="25" spans="1:26" ht="17.25" customHeight="1" thickTop="1" thickBot="1" x14ac:dyDescent="0.4">
      <c r="A25" s="101"/>
      <c r="B25" s="123" t="s">
        <v>263</v>
      </c>
      <c r="C25" s="583" t="s">
        <v>264</v>
      </c>
      <c r="D25" s="584"/>
      <c r="E25" s="585"/>
      <c r="F25" s="586" t="s">
        <v>265</v>
      </c>
      <c r="G25" s="587"/>
      <c r="H25" s="583" t="s">
        <v>266</v>
      </c>
      <c r="I25" s="584"/>
      <c r="J25" s="584"/>
      <c r="K25" s="585"/>
      <c r="L25" s="117"/>
      <c r="M25" s="117"/>
      <c r="N25" s="117"/>
      <c r="O25" s="117"/>
      <c r="P25" s="299"/>
      <c r="Q25" s="129"/>
      <c r="R25" s="139"/>
      <c r="S25" s="139"/>
      <c r="T25" s="139"/>
      <c r="U25" s="139"/>
      <c r="V25" s="396"/>
      <c r="W25" s="346"/>
      <c r="X25" s="346"/>
      <c r="Y25" s="346"/>
      <c r="Z25" s="397"/>
    </row>
    <row r="26" spans="1:26" ht="33.4" customHeight="1" thickTop="1" thickBot="1" x14ac:dyDescent="0.4">
      <c r="A26" s="101"/>
      <c r="B26" s="107" t="s">
        <v>263</v>
      </c>
      <c r="C26" s="575" t="s">
        <v>267</v>
      </c>
      <c r="D26" s="576"/>
      <c r="E26" s="577"/>
      <c r="F26" s="578" t="s">
        <v>267</v>
      </c>
      <c r="G26" s="579"/>
      <c r="H26" s="575" t="s">
        <v>267</v>
      </c>
      <c r="I26" s="576"/>
      <c r="J26" s="576"/>
      <c r="K26" s="577"/>
      <c r="L26" s="117"/>
      <c r="M26" s="117"/>
      <c r="N26" s="117"/>
      <c r="O26" s="117"/>
      <c r="P26" s="644" t="s">
        <v>147</v>
      </c>
      <c r="Q26" s="616" t="s">
        <v>51</v>
      </c>
      <c r="R26" s="617"/>
      <c r="S26" s="617"/>
      <c r="T26" s="617"/>
      <c r="U26" s="618"/>
      <c r="V26" s="638" t="s">
        <v>35</v>
      </c>
      <c r="W26" s="639"/>
      <c r="X26" s="639"/>
      <c r="Y26" s="639"/>
      <c r="Z26" s="640"/>
    </row>
    <row r="27" spans="1:26" ht="33" customHeight="1" thickTop="1" thickBot="1" x14ac:dyDescent="0.4">
      <c r="A27" s="101"/>
      <c r="B27" s="107"/>
      <c r="C27" s="575">
        <v>115</v>
      </c>
      <c r="D27" s="576"/>
      <c r="E27" s="577"/>
      <c r="F27" s="578">
        <v>40</v>
      </c>
      <c r="G27" s="579"/>
      <c r="H27" s="575">
        <v>115</v>
      </c>
      <c r="I27" s="576"/>
      <c r="J27" s="576"/>
      <c r="K27" s="577"/>
      <c r="L27" s="117"/>
      <c r="M27" s="117"/>
      <c r="N27" s="117"/>
      <c r="O27" s="117"/>
      <c r="P27" s="645"/>
      <c r="Q27" s="262" t="s">
        <v>33</v>
      </c>
      <c r="R27" s="314" t="s">
        <v>1</v>
      </c>
      <c r="S27" s="314" t="s">
        <v>2</v>
      </c>
      <c r="T27" s="314" t="s">
        <v>21</v>
      </c>
      <c r="U27" s="364" t="s">
        <v>311</v>
      </c>
      <c r="V27" s="361" t="s">
        <v>36</v>
      </c>
      <c r="W27" s="314" t="s">
        <v>302</v>
      </c>
      <c r="X27" s="362" t="s">
        <v>2</v>
      </c>
      <c r="Y27" s="362" t="s">
        <v>21</v>
      </c>
      <c r="Z27" s="513" t="s">
        <v>311</v>
      </c>
    </row>
    <row r="28" spans="1:26" ht="17.75" customHeight="1" thickTop="1" thickBot="1" x14ac:dyDescent="0.4">
      <c r="A28" s="101"/>
      <c r="B28" s="107" t="s">
        <v>263</v>
      </c>
      <c r="C28" s="575" t="s">
        <v>252</v>
      </c>
      <c r="D28" s="576"/>
      <c r="E28" s="577"/>
      <c r="F28" s="578" t="s">
        <v>252</v>
      </c>
      <c r="G28" s="579"/>
      <c r="H28" s="575" t="s">
        <v>252</v>
      </c>
      <c r="I28" s="576"/>
      <c r="J28" s="576"/>
      <c r="K28" s="577"/>
      <c r="L28" s="117"/>
      <c r="M28" s="117"/>
      <c r="N28" s="117"/>
      <c r="O28" s="117"/>
      <c r="P28" s="645"/>
      <c r="Q28" s="368" t="s">
        <v>234</v>
      </c>
      <c r="R28" s="369"/>
      <c r="S28" s="369"/>
      <c r="T28" s="369"/>
      <c r="U28" s="369"/>
      <c r="V28" s="398" t="s">
        <v>155</v>
      </c>
      <c r="W28" s="301">
        <v>0.1308</v>
      </c>
      <c r="X28" s="301">
        <v>0.50439999999999996</v>
      </c>
      <c r="Y28" s="301">
        <v>0.33779999999999999</v>
      </c>
      <c r="Z28" s="302">
        <v>2.69E-2</v>
      </c>
    </row>
    <row r="29" spans="1:26" ht="17.75" customHeight="1" x14ac:dyDescent="0.35">
      <c r="A29" s="101"/>
      <c r="B29" s="107"/>
      <c r="C29" s="575">
        <v>150</v>
      </c>
      <c r="D29" s="576"/>
      <c r="E29" s="577"/>
      <c r="F29" s="578">
        <v>40</v>
      </c>
      <c r="G29" s="579"/>
      <c r="H29" s="575">
        <v>150</v>
      </c>
      <c r="I29" s="576"/>
      <c r="J29" s="576"/>
      <c r="K29" s="577"/>
      <c r="L29" s="117"/>
      <c r="M29" s="117"/>
      <c r="N29" s="117"/>
      <c r="O29" s="117"/>
      <c r="P29" s="645"/>
      <c r="Q29" s="370" t="s">
        <v>148</v>
      </c>
      <c r="R29" s="319">
        <v>0.84</v>
      </c>
      <c r="S29" s="319">
        <v>0.84</v>
      </c>
      <c r="T29" s="319">
        <v>0.84</v>
      </c>
      <c r="U29" s="385">
        <v>0.84</v>
      </c>
      <c r="W29" s="291"/>
      <c r="X29" s="291"/>
      <c r="Y29" s="291"/>
      <c r="Z29" s="347"/>
    </row>
    <row r="30" spans="1:26" ht="17.75" customHeight="1" x14ac:dyDescent="0.35">
      <c r="A30" s="101"/>
      <c r="B30" s="107" t="s">
        <v>224</v>
      </c>
      <c r="C30" s="575" t="s">
        <v>260</v>
      </c>
      <c r="D30" s="576"/>
      <c r="E30" s="577"/>
      <c r="F30" s="578" t="s">
        <v>261</v>
      </c>
      <c r="G30" s="579"/>
      <c r="H30" s="124" t="s">
        <v>262</v>
      </c>
      <c r="I30" s="122"/>
      <c r="J30" s="122"/>
      <c r="K30" s="120"/>
      <c r="L30" s="117"/>
      <c r="M30" s="117"/>
      <c r="N30" s="117"/>
      <c r="O30" s="117"/>
      <c r="P30" s="645"/>
      <c r="Q30" s="371" t="s">
        <v>149</v>
      </c>
      <c r="R30" s="320">
        <v>1.5</v>
      </c>
      <c r="S30" s="320">
        <v>1.5</v>
      </c>
      <c r="T30" s="320">
        <v>1.5</v>
      </c>
      <c r="U30" s="386">
        <v>1.5</v>
      </c>
      <c r="W30" s="291"/>
      <c r="X30" s="291"/>
      <c r="Y30" s="291"/>
      <c r="Z30" s="347"/>
    </row>
    <row r="31" spans="1:26" ht="17.75" customHeight="1" thickBot="1" x14ac:dyDescent="0.4">
      <c r="A31" s="101"/>
      <c r="B31" s="108"/>
      <c r="C31" s="580">
        <v>122</v>
      </c>
      <c r="D31" s="581"/>
      <c r="E31" s="582"/>
      <c r="F31" s="598">
        <v>16</v>
      </c>
      <c r="G31" s="599"/>
      <c r="H31" s="580">
        <v>138</v>
      </c>
      <c r="I31" s="581"/>
      <c r="J31" s="581"/>
      <c r="K31" s="582"/>
      <c r="L31" s="117"/>
      <c r="M31" s="117"/>
      <c r="O31" s="117"/>
      <c r="P31" s="645"/>
      <c r="Q31" s="372" t="s">
        <v>128</v>
      </c>
      <c r="R31" s="321">
        <f t="shared" ref="R31:U31" si="2">28-R29-R30</f>
        <v>25.66</v>
      </c>
      <c r="S31" s="321">
        <f t="shared" si="2"/>
        <v>25.66</v>
      </c>
      <c r="T31" s="321">
        <f t="shared" si="2"/>
        <v>25.66</v>
      </c>
      <c r="U31" s="387">
        <f t="shared" si="2"/>
        <v>25.66</v>
      </c>
      <c r="W31" s="291"/>
      <c r="X31" s="291"/>
      <c r="Y31" s="291"/>
      <c r="Z31" s="347"/>
    </row>
    <row r="32" spans="1:26" ht="17.75" customHeight="1" thickTop="1" thickBot="1" x14ac:dyDescent="0.4">
      <c r="A32" s="101"/>
      <c r="B32" s="102"/>
      <c r="C32" s="117"/>
      <c r="E32" s="117"/>
      <c r="F32" s="117"/>
      <c r="G32" s="117"/>
      <c r="H32" s="117"/>
      <c r="J32" s="117"/>
      <c r="K32" s="117"/>
      <c r="L32" s="117"/>
      <c r="M32" s="117"/>
      <c r="O32" s="117"/>
      <c r="P32" s="645"/>
      <c r="Q32" s="450" t="s">
        <v>301</v>
      </c>
      <c r="R32" s="451">
        <f t="shared" ref="R32:U32" si="3">SUM(R29:R31)</f>
        <v>28</v>
      </c>
      <c r="S32" s="451">
        <f t="shared" si="3"/>
        <v>28</v>
      </c>
      <c r="T32" s="451">
        <f t="shared" si="3"/>
        <v>28</v>
      </c>
      <c r="U32" s="452">
        <f t="shared" si="3"/>
        <v>28</v>
      </c>
      <c r="W32" s="291"/>
      <c r="X32" s="291"/>
      <c r="Y32" s="291"/>
      <c r="Z32" s="347"/>
    </row>
    <row r="33" spans="1:26" ht="17.75" customHeight="1" thickBot="1" x14ac:dyDescent="0.4">
      <c r="A33" s="101"/>
      <c r="B33" s="82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645"/>
      <c r="Q33" s="373" t="s">
        <v>233</v>
      </c>
      <c r="R33" s="322"/>
      <c r="S33" s="322"/>
      <c r="T33" s="322"/>
      <c r="U33" s="322"/>
      <c r="W33" s="291"/>
      <c r="X33" s="291"/>
      <c r="Y33" s="291"/>
      <c r="Z33" s="347"/>
    </row>
    <row r="34" spans="1:26" ht="17.75" customHeight="1" x14ac:dyDescent="0.35">
      <c r="A34" s="101"/>
      <c r="B34" s="125"/>
      <c r="C34" s="92"/>
      <c r="D34" s="92"/>
      <c r="O34" s="117"/>
      <c r="P34" s="645"/>
      <c r="Q34" s="370" t="s">
        <v>150</v>
      </c>
      <c r="R34" s="319">
        <v>2.5</v>
      </c>
      <c r="S34" s="319">
        <v>2.5</v>
      </c>
      <c r="T34" s="319">
        <v>2.5</v>
      </c>
      <c r="U34" s="385">
        <v>2.5</v>
      </c>
      <c r="W34" s="291"/>
      <c r="X34" s="291"/>
      <c r="Y34" s="291"/>
      <c r="Z34" s="347"/>
    </row>
    <row r="35" spans="1:26" ht="17.75" customHeight="1" x14ac:dyDescent="0.35">
      <c r="A35" s="101"/>
      <c r="B35" s="125"/>
      <c r="C35" s="92"/>
      <c r="D35" s="92"/>
      <c r="O35" s="117"/>
      <c r="P35" s="645"/>
      <c r="Q35" s="371" t="s">
        <v>151</v>
      </c>
      <c r="R35" s="320">
        <v>3</v>
      </c>
      <c r="S35" s="320">
        <v>3</v>
      </c>
      <c r="T35" s="320">
        <v>3</v>
      </c>
      <c r="U35" s="386">
        <v>3</v>
      </c>
      <c r="W35" s="291"/>
      <c r="X35" s="291"/>
      <c r="Y35" s="291"/>
      <c r="Z35" s="347"/>
    </row>
    <row r="36" spans="1:26" ht="17.75" customHeight="1" x14ac:dyDescent="0.35">
      <c r="A36" s="101"/>
      <c r="B36" s="125"/>
      <c r="C36" s="92"/>
      <c r="D36" s="92"/>
      <c r="O36" s="117"/>
      <c r="P36" s="645"/>
      <c r="Q36" s="371" t="s">
        <v>310</v>
      </c>
      <c r="R36" s="320">
        <v>2.75</v>
      </c>
      <c r="S36" s="320">
        <v>2.75</v>
      </c>
      <c r="T36" s="320">
        <v>2.75</v>
      </c>
      <c r="U36" s="386">
        <v>2.75</v>
      </c>
      <c r="W36" s="291"/>
      <c r="X36" s="291"/>
      <c r="Y36" s="291"/>
      <c r="Z36" s="347"/>
    </row>
    <row r="37" spans="1:26" ht="17.75" customHeight="1" x14ac:dyDescent="0.35">
      <c r="A37" s="101"/>
      <c r="B37" s="125"/>
      <c r="C37" s="92"/>
      <c r="D37" s="92"/>
      <c r="O37" s="117"/>
      <c r="P37" s="645"/>
      <c r="Q37" s="371" t="s">
        <v>152</v>
      </c>
      <c r="R37" s="320">
        <v>2.75</v>
      </c>
      <c r="S37" s="320">
        <v>2.75</v>
      </c>
      <c r="T37" s="320">
        <v>2.75</v>
      </c>
      <c r="U37" s="386">
        <v>2.75</v>
      </c>
      <c r="W37" s="291"/>
      <c r="X37" s="291"/>
      <c r="Y37" s="291"/>
      <c r="Z37" s="347"/>
    </row>
    <row r="38" spans="1:26" ht="17.75" customHeight="1" x14ac:dyDescent="0.35">
      <c r="A38" s="101"/>
      <c r="B38" s="82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645"/>
      <c r="Q38" s="371" t="s">
        <v>153</v>
      </c>
      <c r="R38" s="320">
        <v>2.5</v>
      </c>
      <c r="S38" s="320">
        <v>2.5</v>
      </c>
      <c r="T38" s="320">
        <v>2.5</v>
      </c>
      <c r="U38" s="386">
        <v>2.5</v>
      </c>
      <c r="W38" s="291"/>
      <c r="X38" s="291"/>
      <c r="Y38" s="291"/>
      <c r="Z38" s="347"/>
    </row>
    <row r="39" spans="1:26" ht="17.649999999999999" customHeight="1" thickBot="1" x14ac:dyDescent="0.4">
      <c r="A39" s="101"/>
      <c r="B39" s="82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645"/>
      <c r="Q39" s="371" t="s">
        <v>154</v>
      </c>
      <c r="R39" s="320">
        <v>2.5</v>
      </c>
      <c r="S39" s="320">
        <v>2.5</v>
      </c>
      <c r="T39" s="320">
        <v>2.5</v>
      </c>
      <c r="U39" s="386">
        <v>2.5</v>
      </c>
      <c r="W39" s="291"/>
      <c r="X39" s="291"/>
      <c r="Y39" s="291"/>
      <c r="Z39" s="347"/>
    </row>
    <row r="40" spans="1:26" ht="17.75" customHeight="1" thickBot="1" x14ac:dyDescent="0.4">
      <c r="A40" s="101"/>
      <c r="B40" s="82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645"/>
      <c r="Q40" s="450" t="s">
        <v>233</v>
      </c>
      <c r="R40" s="451">
        <f>SUM(R34:R39)</f>
        <v>16</v>
      </c>
      <c r="S40" s="451">
        <f>SUM(S34:S39)</f>
        <v>16</v>
      </c>
      <c r="T40" s="451">
        <f>SUM(T34:T39)</f>
        <v>16</v>
      </c>
      <c r="U40" s="452">
        <f>SUM(U34:U39)</f>
        <v>16</v>
      </c>
      <c r="W40" s="291"/>
      <c r="X40" s="291"/>
      <c r="Y40" s="291"/>
      <c r="Z40" s="347"/>
    </row>
    <row r="41" spans="1:26" ht="17.75" customHeight="1" thickBot="1" x14ac:dyDescent="0.4">
      <c r="A41" s="101"/>
      <c r="B41" s="82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646"/>
      <c r="Q41" s="374" t="s">
        <v>34</v>
      </c>
      <c r="R41" s="375">
        <v>44</v>
      </c>
      <c r="S41" s="375">
        <v>44</v>
      </c>
      <c r="T41" s="375">
        <v>44</v>
      </c>
      <c r="U41" s="388">
        <v>44</v>
      </c>
      <c r="V41" s="339"/>
      <c r="W41" s="348"/>
      <c r="X41" s="348"/>
      <c r="Y41" s="348"/>
      <c r="Z41" s="349"/>
    </row>
    <row r="42" spans="1:26" ht="17.75" customHeight="1" thickTop="1" thickBot="1" x14ac:dyDescent="0.4">
      <c r="A42" s="101"/>
      <c r="B42" s="82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298"/>
      <c r="Q42" s="130"/>
      <c r="R42" s="143"/>
      <c r="S42" s="143"/>
      <c r="T42" s="143"/>
      <c r="U42" s="143"/>
      <c r="V42" s="396"/>
      <c r="W42" s="346"/>
      <c r="X42" s="346"/>
      <c r="Y42" s="346"/>
      <c r="Z42" s="397"/>
    </row>
    <row r="43" spans="1:26" ht="33" customHeight="1" thickTop="1" thickBot="1" x14ac:dyDescent="0.4">
      <c r="A43" s="101"/>
      <c r="B43" s="82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642" t="s">
        <v>156</v>
      </c>
      <c r="Q43" s="616" t="s">
        <v>51</v>
      </c>
      <c r="R43" s="617"/>
      <c r="S43" s="617"/>
      <c r="T43" s="617"/>
      <c r="U43" s="618"/>
      <c r="V43" s="638" t="s">
        <v>35</v>
      </c>
      <c r="W43" s="639"/>
      <c r="X43" s="639"/>
      <c r="Y43" s="639"/>
      <c r="Z43" s="640"/>
    </row>
    <row r="44" spans="1:26" ht="33.4" customHeight="1" thickTop="1" thickBot="1" x14ac:dyDescent="0.4">
      <c r="A44" s="101"/>
      <c r="B44" s="82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642"/>
      <c r="Q44" s="262" t="s">
        <v>33</v>
      </c>
      <c r="R44" s="314" t="s">
        <v>1</v>
      </c>
      <c r="S44" s="314" t="s">
        <v>2</v>
      </c>
      <c r="T44" s="314" t="s">
        <v>21</v>
      </c>
      <c r="U44" s="364" t="s">
        <v>311</v>
      </c>
      <c r="V44" s="361" t="s">
        <v>36</v>
      </c>
      <c r="W44" s="314" t="s">
        <v>302</v>
      </c>
      <c r="X44" s="362" t="s">
        <v>2</v>
      </c>
      <c r="Y44" s="362" t="s">
        <v>21</v>
      </c>
      <c r="Z44" s="513" t="s">
        <v>311</v>
      </c>
    </row>
    <row r="45" spans="1:26" ht="17.75" customHeight="1" thickTop="1" x14ac:dyDescent="0.35">
      <c r="A45" s="101"/>
      <c r="B45" s="82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642"/>
      <c r="Q45" s="376" t="s">
        <v>157</v>
      </c>
      <c r="R45" s="289">
        <v>25</v>
      </c>
      <c r="S45" s="289">
        <v>25</v>
      </c>
      <c r="T45" s="289">
        <v>25</v>
      </c>
      <c r="U45" s="389">
        <v>25</v>
      </c>
      <c r="V45" s="380" t="s">
        <v>158</v>
      </c>
      <c r="W45" s="265">
        <v>0</v>
      </c>
      <c r="X45" s="265">
        <v>0.97</v>
      </c>
      <c r="Y45" s="265">
        <v>0.02</v>
      </c>
      <c r="Z45" s="290">
        <v>0.01</v>
      </c>
    </row>
    <row r="46" spans="1:26" ht="17.75" customHeight="1" x14ac:dyDescent="0.35">
      <c r="A46" s="101"/>
      <c r="B46" s="82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642"/>
      <c r="Q46" s="378" t="s">
        <v>136</v>
      </c>
      <c r="R46" s="285">
        <v>25</v>
      </c>
      <c r="S46" s="285">
        <v>25</v>
      </c>
      <c r="T46" s="285">
        <v>25</v>
      </c>
      <c r="U46" s="335">
        <v>25</v>
      </c>
      <c r="V46" s="281" t="s">
        <v>159</v>
      </c>
      <c r="W46" s="266">
        <v>0.23</v>
      </c>
      <c r="X46" s="266">
        <v>0.49</v>
      </c>
      <c r="Y46" s="266">
        <v>0.24</v>
      </c>
      <c r="Z46" s="288">
        <v>0.04</v>
      </c>
    </row>
    <row r="47" spans="1:26" ht="17.75" customHeight="1" thickBot="1" x14ac:dyDescent="0.4">
      <c r="A47" s="101"/>
      <c r="B47" s="82"/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642"/>
      <c r="Q47" s="378" t="s">
        <v>160</v>
      </c>
      <c r="R47" s="285">
        <v>14</v>
      </c>
      <c r="S47" s="285">
        <v>14</v>
      </c>
      <c r="T47" s="285">
        <v>14</v>
      </c>
      <c r="U47" s="335">
        <v>14</v>
      </c>
      <c r="V47" s="281" t="s">
        <v>161</v>
      </c>
      <c r="W47" s="266">
        <v>0.06</v>
      </c>
      <c r="X47" s="266">
        <v>0.85</v>
      </c>
      <c r="Y47" s="266">
        <v>0.08</v>
      </c>
      <c r="Z47" s="288">
        <v>0.01</v>
      </c>
    </row>
    <row r="48" spans="1:26" ht="17.75" customHeight="1" thickTop="1" thickBot="1" x14ac:dyDescent="0.4">
      <c r="A48" s="101"/>
      <c r="B48" s="82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642"/>
      <c r="Q48" s="379" t="s">
        <v>34</v>
      </c>
      <c r="R48" s="317">
        <v>64</v>
      </c>
      <c r="S48" s="317">
        <v>64</v>
      </c>
      <c r="T48" s="317">
        <v>64</v>
      </c>
      <c r="U48" s="365">
        <v>64</v>
      </c>
      <c r="V48" s="399"/>
      <c r="W48" s="312"/>
      <c r="X48" s="312"/>
      <c r="Y48" s="312"/>
      <c r="Z48" s="313"/>
    </row>
    <row r="49" spans="1:26" ht="17.75" customHeight="1" thickTop="1" thickBot="1" x14ac:dyDescent="0.4">
      <c r="A49" s="101"/>
      <c r="B49" s="82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298"/>
      <c r="Q49" s="130"/>
      <c r="R49" s="143"/>
      <c r="S49" s="143"/>
      <c r="T49" s="143"/>
      <c r="U49" s="143"/>
      <c r="V49" s="396"/>
      <c r="W49" s="346"/>
      <c r="X49" s="346"/>
      <c r="Y49" s="346"/>
      <c r="Z49" s="397"/>
    </row>
    <row r="50" spans="1:26" ht="33" customHeight="1" thickTop="1" thickBot="1" x14ac:dyDescent="0.4">
      <c r="A50" s="101"/>
      <c r="B50" s="82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619" t="s">
        <v>162</v>
      </c>
      <c r="Q50" s="616" t="s">
        <v>51</v>
      </c>
      <c r="R50" s="617"/>
      <c r="S50" s="617"/>
      <c r="T50" s="617"/>
      <c r="U50" s="618"/>
      <c r="V50" s="638" t="s">
        <v>35</v>
      </c>
      <c r="W50" s="639"/>
      <c r="X50" s="639"/>
      <c r="Y50" s="639"/>
      <c r="Z50" s="640"/>
    </row>
    <row r="51" spans="1:26" ht="33" customHeight="1" thickTop="1" thickBot="1" x14ac:dyDescent="0.4">
      <c r="A51" s="101"/>
      <c r="B51" s="82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620"/>
      <c r="Q51" s="262" t="s">
        <v>33</v>
      </c>
      <c r="R51" s="314" t="s">
        <v>1</v>
      </c>
      <c r="S51" s="314" t="s">
        <v>2</v>
      </c>
      <c r="T51" s="314" t="s">
        <v>21</v>
      </c>
      <c r="U51" s="364" t="s">
        <v>311</v>
      </c>
      <c r="V51" s="361" t="s">
        <v>36</v>
      </c>
      <c r="W51" s="314" t="s">
        <v>302</v>
      </c>
      <c r="X51" s="362" t="s">
        <v>2</v>
      </c>
      <c r="Y51" s="362" t="s">
        <v>21</v>
      </c>
      <c r="Z51" s="513" t="s">
        <v>311</v>
      </c>
    </row>
    <row r="52" spans="1:26" ht="17.75" customHeight="1" thickTop="1" x14ac:dyDescent="0.35">
      <c r="A52" s="101"/>
      <c r="B52" s="82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620"/>
      <c r="Q52" s="93" t="s">
        <v>163</v>
      </c>
      <c r="R52" s="133">
        <v>0.2</v>
      </c>
      <c r="S52" s="133">
        <v>0.2</v>
      </c>
      <c r="T52" s="133">
        <v>0.2</v>
      </c>
      <c r="U52" s="384">
        <v>0.2</v>
      </c>
      <c r="V52" s="287" t="s">
        <v>61</v>
      </c>
      <c r="W52" s="310">
        <v>0.26</v>
      </c>
      <c r="X52" s="310">
        <v>0.62</v>
      </c>
      <c r="Y52" s="310">
        <v>0.09</v>
      </c>
      <c r="Z52" s="311">
        <v>0.03</v>
      </c>
    </row>
    <row r="53" spans="1:26" ht="17.75" customHeight="1" x14ac:dyDescent="0.35">
      <c r="A53" s="101"/>
      <c r="B53" s="82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620"/>
      <c r="Q53" s="94" t="s">
        <v>309</v>
      </c>
      <c r="R53" s="96">
        <v>0.23</v>
      </c>
      <c r="S53" s="96">
        <v>0.23</v>
      </c>
      <c r="T53" s="96">
        <v>0.23</v>
      </c>
      <c r="U53" s="335">
        <v>0.23</v>
      </c>
      <c r="V53" s="281" t="s">
        <v>62</v>
      </c>
      <c r="W53" s="266">
        <v>0.16</v>
      </c>
      <c r="X53" s="266">
        <v>0.78</v>
      </c>
      <c r="Y53" s="266">
        <v>0.01</v>
      </c>
      <c r="Z53" s="288">
        <v>0.05</v>
      </c>
    </row>
    <row r="54" spans="1:26" ht="17.75" customHeight="1" x14ac:dyDescent="0.35">
      <c r="A54" s="101"/>
      <c r="B54" s="82"/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620"/>
      <c r="Q54" s="94" t="s">
        <v>164</v>
      </c>
      <c r="R54" s="96">
        <v>21.72</v>
      </c>
      <c r="S54" s="96">
        <v>21.72</v>
      </c>
      <c r="T54" s="96">
        <v>21.72</v>
      </c>
      <c r="U54" s="335">
        <v>21.72</v>
      </c>
      <c r="V54" s="281" t="s">
        <v>165</v>
      </c>
      <c r="W54" s="266">
        <v>0.7</v>
      </c>
      <c r="X54" s="266">
        <v>0.28999999999999998</v>
      </c>
      <c r="Y54" s="266">
        <v>0</v>
      </c>
      <c r="Z54" s="288">
        <v>0.01</v>
      </c>
    </row>
    <row r="55" spans="1:26" ht="17.75" customHeight="1" x14ac:dyDescent="0.35">
      <c r="A55" s="101"/>
      <c r="B55" s="82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620"/>
      <c r="Q55" s="94" t="s">
        <v>166</v>
      </c>
      <c r="R55" s="96">
        <v>0.85</v>
      </c>
      <c r="S55" s="96">
        <v>0.85</v>
      </c>
      <c r="T55" s="96">
        <v>0.85</v>
      </c>
      <c r="U55" s="335">
        <v>0.85</v>
      </c>
      <c r="V55" s="281" t="s">
        <v>304</v>
      </c>
      <c r="W55" s="266">
        <v>1</v>
      </c>
      <c r="X55" s="266">
        <v>0</v>
      </c>
      <c r="Y55" s="266">
        <v>0</v>
      </c>
      <c r="Z55" s="288">
        <v>0</v>
      </c>
    </row>
    <row r="56" spans="1:26" s="269" customFormat="1" ht="30.75" customHeight="1" thickBot="1" x14ac:dyDescent="0.4">
      <c r="A56" s="293"/>
      <c r="B56" s="263"/>
      <c r="C56" s="264"/>
      <c r="D56" s="264"/>
      <c r="E56" s="264"/>
      <c r="F56" s="264"/>
      <c r="G56" s="264"/>
      <c r="H56" s="264"/>
      <c r="I56" s="264"/>
      <c r="J56" s="264"/>
      <c r="K56" s="264"/>
      <c r="L56" s="264"/>
      <c r="M56" s="264"/>
      <c r="N56" s="264"/>
      <c r="O56" s="264"/>
      <c r="P56" s="620"/>
      <c r="Q56" s="94" t="s">
        <v>136</v>
      </c>
      <c r="R56" s="96">
        <v>10</v>
      </c>
      <c r="S56" s="96">
        <v>10</v>
      </c>
      <c r="T56" s="96">
        <v>10</v>
      </c>
      <c r="U56" s="335">
        <v>10</v>
      </c>
      <c r="V56" s="281" t="s">
        <v>64</v>
      </c>
      <c r="W56" s="266">
        <v>0.06</v>
      </c>
      <c r="X56" s="266">
        <v>0.94</v>
      </c>
      <c r="Y56" s="266">
        <v>0</v>
      </c>
      <c r="Z56" s="288">
        <v>0</v>
      </c>
    </row>
    <row r="57" spans="1:26" ht="17.75" customHeight="1" thickTop="1" thickBot="1" x14ac:dyDescent="0.4">
      <c r="A57" s="101"/>
      <c r="B57" s="82"/>
      <c r="C57" s="117"/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7"/>
      <c r="P57" s="620"/>
      <c r="Q57" s="284" t="s">
        <v>34</v>
      </c>
      <c r="R57" s="342">
        <f>SUM(R52:R56)</f>
        <v>33</v>
      </c>
      <c r="S57" s="342">
        <f t="shared" ref="S57:U57" si="4">SUM(S52:S56)</f>
        <v>33</v>
      </c>
      <c r="T57" s="342">
        <f t="shared" si="4"/>
        <v>33</v>
      </c>
      <c r="U57" s="342">
        <f t="shared" si="4"/>
        <v>33</v>
      </c>
      <c r="V57" s="281" t="s">
        <v>65</v>
      </c>
      <c r="W57" s="266">
        <v>0.38</v>
      </c>
      <c r="X57" s="266">
        <v>0.61</v>
      </c>
      <c r="Y57" s="266">
        <v>0.01</v>
      </c>
      <c r="Z57" s="288">
        <v>0</v>
      </c>
    </row>
    <row r="58" spans="1:26" ht="17.75" customHeight="1" thickTop="1" x14ac:dyDescent="0.35">
      <c r="A58" s="101"/>
      <c r="B58" s="82"/>
      <c r="C58" s="117"/>
      <c r="D58" s="117"/>
      <c r="E58" s="117"/>
      <c r="F58" s="117"/>
      <c r="G58" s="117"/>
      <c r="H58" s="117"/>
      <c r="I58" s="117"/>
      <c r="J58" s="117"/>
      <c r="K58" s="117"/>
      <c r="L58" s="117"/>
      <c r="M58" s="117"/>
      <c r="N58" s="117"/>
      <c r="O58" s="117"/>
      <c r="P58" s="620"/>
      <c r="Q58" s="87"/>
      <c r="R58" s="141"/>
      <c r="S58" s="141"/>
      <c r="T58" s="141"/>
      <c r="U58" s="141"/>
      <c r="V58" s="281" t="s">
        <v>303</v>
      </c>
      <c r="W58" s="266">
        <v>0</v>
      </c>
      <c r="X58" s="266">
        <v>1</v>
      </c>
      <c r="Y58" s="266">
        <v>0</v>
      </c>
      <c r="Z58" s="288">
        <v>0</v>
      </c>
    </row>
    <row r="59" spans="1:26" ht="17.75" customHeight="1" x14ac:dyDescent="0.35">
      <c r="A59" s="101"/>
      <c r="B59" s="82"/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620"/>
      <c r="Q59" s="87"/>
      <c r="R59" s="141"/>
      <c r="S59" s="141"/>
      <c r="T59" s="141"/>
      <c r="U59" s="141"/>
      <c r="V59" s="281" t="s">
        <v>167</v>
      </c>
      <c r="W59" s="266">
        <v>0.11</v>
      </c>
      <c r="X59" s="266">
        <v>0.83</v>
      </c>
      <c r="Y59" s="266">
        <v>0.03</v>
      </c>
      <c r="Z59" s="288">
        <v>0.03</v>
      </c>
    </row>
    <row r="60" spans="1:26" ht="17.75" customHeight="1" thickBot="1" x14ac:dyDescent="0.4">
      <c r="A60" s="101"/>
      <c r="B60" s="82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621"/>
      <c r="Q60" s="132"/>
      <c r="R60" s="142"/>
      <c r="S60" s="142"/>
      <c r="T60" s="142"/>
      <c r="U60" s="142"/>
      <c r="V60" s="305" t="s">
        <v>67</v>
      </c>
      <c r="W60" s="312">
        <v>0.18</v>
      </c>
      <c r="X60" s="312">
        <v>0.73</v>
      </c>
      <c r="Y60" s="312">
        <v>0.06</v>
      </c>
      <c r="Z60" s="313">
        <v>0.03</v>
      </c>
    </row>
    <row r="61" spans="1:26" ht="17.75" customHeight="1" thickTop="1" thickBot="1" x14ac:dyDescent="0.4">
      <c r="A61" s="101"/>
      <c r="B61" s="82"/>
      <c r="C61" s="117"/>
      <c r="D61" s="117"/>
      <c r="E61" s="117"/>
      <c r="F61" s="117"/>
      <c r="G61" s="117"/>
      <c r="H61" s="117"/>
      <c r="I61" s="117"/>
      <c r="J61" s="117"/>
      <c r="K61" s="117"/>
      <c r="L61" s="117"/>
      <c r="M61" s="117"/>
      <c r="N61" s="117"/>
      <c r="O61" s="117"/>
      <c r="P61" s="300"/>
      <c r="Q61" s="130"/>
      <c r="R61" s="143"/>
      <c r="S61" s="143"/>
      <c r="T61" s="143"/>
      <c r="U61" s="143"/>
      <c r="V61" s="396"/>
      <c r="W61" s="346"/>
      <c r="X61" s="346"/>
      <c r="Y61" s="346"/>
      <c r="Z61" s="397"/>
    </row>
    <row r="62" spans="1:26" ht="33.4" customHeight="1" thickTop="1" thickBot="1" x14ac:dyDescent="0.4">
      <c r="A62" s="101"/>
      <c r="B62" s="82"/>
      <c r="C62" s="117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622" t="s">
        <v>168</v>
      </c>
      <c r="Q62" s="616" t="s">
        <v>51</v>
      </c>
      <c r="R62" s="617"/>
      <c r="S62" s="617"/>
      <c r="T62" s="617"/>
      <c r="U62" s="618"/>
      <c r="V62" s="638" t="s">
        <v>35</v>
      </c>
      <c r="W62" s="639"/>
      <c r="X62" s="639"/>
      <c r="Y62" s="639"/>
      <c r="Z62" s="640"/>
    </row>
    <row r="63" spans="1:26" s="269" customFormat="1" ht="33" customHeight="1" thickTop="1" thickBot="1" x14ac:dyDescent="0.4">
      <c r="A63" s="293"/>
      <c r="B63" s="263"/>
      <c r="C63" s="264"/>
      <c r="D63" s="264"/>
      <c r="E63" s="264"/>
      <c r="F63" s="264"/>
      <c r="G63" s="264"/>
      <c r="H63" s="264"/>
      <c r="I63" s="264"/>
      <c r="J63" s="264"/>
      <c r="K63" s="264"/>
      <c r="L63" s="264"/>
      <c r="M63" s="264"/>
      <c r="N63" s="264"/>
      <c r="O63" s="264"/>
      <c r="P63" s="623"/>
      <c r="Q63" s="262" t="s">
        <v>33</v>
      </c>
      <c r="R63" s="314" t="s">
        <v>1</v>
      </c>
      <c r="S63" s="314" t="s">
        <v>2</v>
      </c>
      <c r="T63" s="314" t="s">
        <v>21</v>
      </c>
      <c r="U63" s="364" t="s">
        <v>311</v>
      </c>
      <c r="V63" s="361" t="s">
        <v>36</v>
      </c>
      <c r="W63" s="314" t="s">
        <v>302</v>
      </c>
      <c r="X63" s="362" t="s">
        <v>2</v>
      </c>
      <c r="Y63" s="362" t="s">
        <v>21</v>
      </c>
      <c r="Z63" s="501" t="s">
        <v>311</v>
      </c>
    </row>
    <row r="64" spans="1:26" ht="17.75" customHeight="1" thickTop="1" x14ac:dyDescent="0.35">
      <c r="A64" s="101"/>
      <c r="B64" s="82"/>
      <c r="C64" s="117"/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623"/>
      <c r="Q64" s="380" t="s">
        <v>169</v>
      </c>
      <c r="R64" s="289">
        <v>16</v>
      </c>
      <c r="S64" s="289">
        <v>16</v>
      </c>
      <c r="T64" s="289">
        <v>16</v>
      </c>
      <c r="U64" s="389">
        <v>16</v>
      </c>
      <c r="V64" s="505" t="s">
        <v>325</v>
      </c>
      <c r="W64" s="506">
        <v>0.14117647058823529</v>
      </c>
      <c r="X64" s="506">
        <v>0.62091503267973858</v>
      </c>
      <c r="Y64" s="506">
        <v>8.8888888888888892E-2</v>
      </c>
      <c r="Z64" s="507">
        <v>0.1542483660130719</v>
      </c>
    </row>
    <row r="65" spans="1:26" ht="17.75" customHeight="1" x14ac:dyDescent="0.35">
      <c r="A65" s="101"/>
      <c r="B65" s="82"/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623"/>
      <c r="Q65" s="381" t="s">
        <v>91</v>
      </c>
      <c r="R65" s="323">
        <v>2</v>
      </c>
      <c r="S65" s="323">
        <v>2</v>
      </c>
      <c r="T65" s="323">
        <v>2</v>
      </c>
      <c r="U65" s="390">
        <v>2</v>
      </c>
      <c r="V65" s="508" t="s">
        <v>326</v>
      </c>
      <c r="W65" s="509">
        <v>5.6497175141242938E-3</v>
      </c>
      <c r="X65" s="509">
        <v>0.9576271186440678</v>
      </c>
      <c r="Y65" s="509">
        <v>1.977401129943503E-2</v>
      </c>
      <c r="Z65" s="510">
        <v>1.6949152542372881E-2</v>
      </c>
    </row>
    <row r="66" spans="1:26" ht="17.75" customHeight="1" x14ac:dyDescent="0.35">
      <c r="A66" s="101"/>
      <c r="B66" s="82"/>
      <c r="C66" s="117"/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623"/>
      <c r="Q66" s="281" t="s">
        <v>170</v>
      </c>
      <c r="R66" s="285">
        <v>4</v>
      </c>
      <c r="S66" s="285">
        <v>4</v>
      </c>
      <c r="T66" s="285">
        <v>4</v>
      </c>
      <c r="U66" s="335">
        <v>4</v>
      </c>
      <c r="V66" s="508" t="s">
        <v>327</v>
      </c>
      <c r="W66" s="509">
        <v>8.1978798586572435E-2</v>
      </c>
      <c r="X66" s="509">
        <v>0.82968197879858663</v>
      </c>
      <c r="Y66" s="509">
        <v>5.0176678445229682E-2</v>
      </c>
      <c r="Z66" s="510">
        <v>4.0989399293286218E-2</v>
      </c>
    </row>
    <row r="67" spans="1:26" ht="17.75" customHeight="1" thickBot="1" x14ac:dyDescent="0.4">
      <c r="A67" s="101"/>
      <c r="B67" s="82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623"/>
      <c r="Q67" s="367" t="s">
        <v>136</v>
      </c>
      <c r="R67" s="325">
        <v>10</v>
      </c>
      <c r="S67" s="325">
        <v>10</v>
      </c>
      <c r="T67" s="325">
        <v>10</v>
      </c>
      <c r="U67" s="340">
        <v>10</v>
      </c>
      <c r="V67" s="508" t="s">
        <v>328</v>
      </c>
      <c r="W67" s="511">
        <v>0.13549337260677466</v>
      </c>
      <c r="X67" s="511">
        <v>0.86303387334315174</v>
      </c>
      <c r="Y67" s="511">
        <v>1.4727540500736377E-3</v>
      </c>
      <c r="Z67" s="512">
        <v>0</v>
      </c>
    </row>
    <row r="68" spans="1:26" ht="17.75" customHeight="1" thickTop="1" thickBot="1" x14ac:dyDescent="0.4">
      <c r="A68" s="101"/>
      <c r="B68" s="82"/>
      <c r="C68" s="117"/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117"/>
      <c r="O68" s="117"/>
      <c r="P68" s="624"/>
      <c r="Q68" s="284" t="s">
        <v>34</v>
      </c>
      <c r="R68" s="342">
        <f>SUM(R64:R67)</f>
        <v>32</v>
      </c>
      <c r="S68" s="342">
        <f t="shared" ref="S68:U68" si="5">SUM(S64:S67)</f>
        <v>32</v>
      </c>
      <c r="T68" s="342">
        <f t="shared" si="5"/>
        <v>32</v>
      </c>
      <c r="U68" s="392">
        <f t="shared" si="5"/>
        <v>32</v>
      </c>
      <c r="V68" s="502"/>
      <c r="W68" s="503"/>
      <c r="X68" s="503"/>
      <c r="Y68" s="503"/>
      <c r="Z68" s="504"/>
    </row>
    <row r="69" spans="1:26" ht="17.75" customHeight="1" thickTop="1" thickBot="1" x14ac:dyDescent="0.4">
      <c r="A69" s="101"/>
      <c r="B69" s="82"/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7"/>
      <c r="P69" s="298"/>
      <c r="Q69" s="130"/>
      <c r="R69" s="143"/>
      <c r="S69" s="143"/>
      <c r="T69" s="143"/>
      <c r="U69" s="143"/>
      <c r="V69" s="396"/>
      <c r="W69" s="346"/>
      <c r="X69" s="346"/>
      <c r="Y69" s="346"/>
      <c r="Z69" s="397"/>
    </row>
    <row r="70" spans="1:26" s="269" customFormat="1" ht="29.65" customHeight="1" thickTop="1" thickBot="1" x14ac:dyDescent="0.4">
      <c r="A70" s="293"/>
      <c r="B70" s="263"/>
      <c r="C70" s="264"/>
      <c r="D70" s="264"/>
      <c r="E70" s="264"/>
      <c r="F70" s="264"/>
      <c r="G70" s="264"/>
      <c r="H70" s="264"/>
      <c r="I70" s="264"/>
      <c r="J70" s="264"/>
      <c r="K70" s="264"/>
      <c r="L70" s="264"/>
      <c r="M70" s="264"/>
      <c r="N70" s="264"/>
      <c r="O70" s="264"/>
      <c r="P70" s="641" t="s">
        <v>312</v>
      </c>
      <c r="Q70" s="616" t="s">
        <v>51</v>
      </c>
      <c r="R70" s="617"/>
      <c r="S70" s="617"/>
      <c r="T70" s="617"/>
      <c r="U70" s="618"/>
      <c r="V70" s="638" t="s">
        <v>35</v>
      </c>
      <c r="W70" s="639"/>
      <c r="X70" s="639"/>
      <c r="Y70" s="639"/>
      <c r="Z70" s="640"/>
    </row>
    <row r="71" spans="1:26" s="269" customFormat="1" ht="33.4" customHeight="1" thickTop="1" thickBot="1" x14ac:dyDescent="0.4">
      <c r="A71" s="293"/>
      <c r="B71" s="263"/>
      <c r="C71" s="264"/>
      <c r="D71" s="264"/>
      <c r="E71" s="264"/>
      <c r="F71" s="264"/>
      <c r="G71" s="264"/>
      <c r="H71" s="264"/>
      <c r="I71" s="264"/>
      <c r="J71" s="264"/>
      <c r="K71" s="264"/>
      <c r="L71" s="264"/>
      <c r="M71" s="264"/>
      <c r="N71" s="264"/>
      <c r="O71" s="264"/>
      <c r="P71" s="642"/>
      <c r="Q71" s="262" t="s">
        <v>33</v>
      </c>
      <c r="R71" s="314" t="s">
        <v>1</v>
      </c>
      <c r="S71" s="314" t="s">
        <v>2</v>
      </c>
      <c r="T71" s="314" t="s">
        <v>21</v>
      </c>
      <c r="U71" s="364" t="s">
        <v>311</v>
      </c>
      <c r="V71" s="361" t="s">
        <v>36</v>
      </c>
      <c r="W71" s="314" t="s">
        <v>302</v>
      </c>
      <c r="X71" s="362" t="s">
        <v>2</v>
      </c>
      <c r="Y71" s="362" t="s">
        <v>21</v>
      </c>
      <c r="Z71" s="513" t="s">
        <v>311</v>
      </c>
    </row>
    <row r="72" spans="1:26" ht="17.75" customHeight="1" thickTop="1" x14ac:dyDescent="0.35">
      <c r="A72" s="101"/>
      <c r="B72" s="82"/>
      <c r="C72" s="117"/>
      <c r="D72" s="117"/>
      <c r="E72" s="117"/>
      <c r="F72" s="117"/>
      <c r="G72" s="117"/>
      <c r="H72" s="117"/>
      <c r="I72" s="117"/>
      <c r="J72" s="117"/>
      <c r="K72" s="117"/>
      <c r="L72" s="117"/>
      <c r="M72" s="117"/>
      <c r="N72" s="117"/>
      <c r="O72" s="117"/>
      <c r="P72" s="642"/>
      <c r="Q72" s="277" t="s">
        <v>91</v>
      </c>
      <c r="R72" s="308">
        <v>14.5</v>
      </c>
      <c r="S72" s="308">
        <v>14.5</v>
      </c>
      <c r="T72" s="308">
        <v>14.5</v>
      </c>
      <c r="U72" s="309">
        <v>14.5</v>
      </c>
      <c r="V72" s="277" t="s">
        <v>172</v>
      </c>
      <c r="W72" s="310">
        <v>0.44</v>
      </c>
      <c r="X72" s="310">
        <v>0.18</v>
      </c>
      <c r="Y72" s="310">
        <v>0.36</v>
      </c>
      <c r="Z72" s="311">
        <v>0.02</v>
      </c>
    </row>
    <row r="73" spans="1:26" ht="17.75" customHeight="1" x14ac:dyDescent="0.35">
      <c r="A73" s="101"/>
      <c r="B73" s="82"/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642"/>
      <c r="Q73" s="281" t="s">
        <v>182</v>
      </c>
      <c r="R73" s="285">
        <v>1.7</v>
      </c>
      <c r="S73" s="285">
        <v>1.7</v>
      </c>
      <c r="T73" s="285">
        <v>1.7</v>
      </c>
      <c r="U73" s="286">
        <v>1.7</v>
      </c>
      <c r="V73" s="281" t="s">
        <v>186</v>
      </c>
      <c r="W73" s="266">
        <v>0.48</v>
      </c>
      <c r="X73" s="266">
        <v>0.4</v>
      </c>
      <c r="Y73" s="266">
        <v>0.12</v>
      </c>
      <c r="Z73" s="288">
        <v>0</v>
      </c>
    </row>
    <row r="74" spans="1:26" ht="17.399999999999999" customHeight="1" x14ac:dyDescent="0.35">
      <c r="A74" s="101"/>
      <c r="B74" s="82"/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642"/>
      <c r="Q74" s="281" t="s">
        <v>148</v>
      </c>
      <c r="R74" s="285">
        <v>0.6</v>
      </c>
      <c r="S74" s="285">
        <v>0.6</v>
      </c>
      <c r="T74" s="285">
        <v>0.6</v>
      </c>
      <c r="U74" s="286">
        <v>0.6</v>
      </c>
      <c r="V74" s="281" t="s">
        <v>187</v>
      </c>
      <c r="W74" s="266">
        <v>0</v>
      </c>
      <c r="X74" s="266">
        <v>0.94</v>
      </c>
      <c r="Y74" s="266">
        <v>0.06</v>
      </c>
      <c r="Z74" s="288">
        <v>0</v>
      </c>
    </row>
    <row r="75" spans="1:26" ht="47.65" customHeight="1" x14ac:dyDescent="0.35">
      <c r="A75" s="101"/>
      <c r="B75" s="82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642"/>
      <c r="Q75" s="281" t="s">
        <v>183</v>
      </c>
      <c r="R75" s="285">
        <v>0.4</v>
      </c>
      <c r="S75" s="285">
        <v>0.4</v>
      </c>
      <c r="T75" s="285">
        <v>0.4</v>
      </c>
      <c r="U75" s="286">
        <v>0.4</v>
      </c>
      <c r="V75" s="281" t="s">
        <v>161</v>
      </c>
      <c r="W75" s="266">
        <v>0.22</v>
      </c>
      <c r="X75" s="266">
        <v>0.23</v>
      </c>
      <c r="Y75" s="266">
        <v>0.52</v>
      </c>
      <c r="Z75" s="288">
        <v>0.03</v>
      </c>
    </row>
    <row r="76" spans="1:26" ht="17.75" customHeight="1" x14ac:dyDescent="0.35">
      <c r="A76" s="101"/>
      <c r="B76" s="82"/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642"/>
      <c r="Q76" s="281" t="s">
        <v>93</v>
      </c>
      <c r="R76" s="285">
        <v>1.3</v>
      </c>
      <c r="S76" s="285">
        <v>1.3</v>
      </c>
      <c r="T76" s="285">
        <v>1.3</v>
      </c>
      <c r="U76" s="286">
        <v>1.3</v>
      </c>
      <c r="V76" s="281"/>
      <c r="W76" s="266"/>
      <c r="X76" s="266"/>
      <c r="Y76" s="266"/>
      <c r="Z76" s="288"/>
    </row>
    <row r="77" spans="1:26" ht="17.75" customHeight="1" x14ac:dyDescent="0.35">
      <c r="A77" s="101"/>
      <c r="B77" s="82"/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642"/>
      <c r="Q77" s="281" t="s">
        <v>184</v>
      </c>
      <c r="R77" s="285">
        <v>27.5</v>
      </c>
      <c r="S77" s="285">
        <v>27.5</v>
      </c>
      <c r="T77" s="285">
        <v>27.5</v>
      </c>
      <c r="U77" s="286">
        <v>27.5</v>
      </c>
      <c r="V77" s="281"/>
      <c r="W77" s="266"/>
      <c r="X77" s="266"/>
      <c r="Y77" s="266"/>
      <c r="Z77" s="288"/>
    </row>
    <row r="78" spans="1:26" ht="17.75" customHeight="1" thickBot="1" x14ac:dyDescent="0.4">
      <c r="A78" s="101"/>
      <c r="B78" s="82"/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642"/>
      <c r="Q78" s="305" t="s">
        <v>185</v>
      </c>
      <c r="R78" s="324">
        <v>0</v>
      </c>
      <c r="S78" s="324">
        <v>0</v>
      </c>
      <c r="T78" s="324">
        <v>0</v>
      </c>
      <c r="U78" s="407">
        <v>62</v>
      </c>
      <c r="V78" s="367"/>
      <c r="W78" s="275"/>
      <c r="X78" s="275"/>
      <c r="Y78" s="275"/>
      <c r="Z78" s="304"/>
    </row>
    <row r="79" spans="1:26" ht="17.75" customHeight="1" thickTop="1" thickBot="1" x14ac:dyDescent="0.4">
      <c r="A79" s="101"/>
      <c r="B79" s="82"/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643"/>
      <c r="Q79" s="284" t="s">
        <v>34</v>
      </c>
      <c r="R79" s="342">
        <f>SUM(R72:R78)</f>
        <v>46</v>
      </c>
      <c r="S79" s="342">
        <f t="shared" ref="S79:U79" si="6">SUM(S72:S78)</f>
        <v>46</v>
      </c>
      <c r="T79" s="342">
        <f t="shared" si="6"/>
        <v>46</v>
      </c>
      <c r="U79" s="343">
        <f t="shared" si="6"/>
        <v>108</v>
      </c>
      <c r="V79" s="305"/>
      <c r="W79" s="312"/>
      <c r="X79" s="312"/>
      <c r="Y79" s="312"/>
      <c r="Z79" s="313"/>
    </row>
    <row r="80" spans="1:26" ht="17.75" customHeight="1" thickTop="1" thickBot="1" x14ac:dyDescent="0.4">
      <c r="A80" s="101"/>
      <c r="B80" s="82"/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298"/>
      <c r="Q80" s="130"/>
      <c r="R80" s="143"/>
      <c r="S80" s="143"/>
      <c r="T80" s="143"/>
      <c r="U80" s="143"/>
      <c r="V80" s="396"/>
      <c r="W80" s="346"/>
      <c r="X80" s="346"/>
      <c r="Y80" s="346"/>
      <c r="Z80" s="397"/>
    </row>
    <row r="81" spans="1:26" s="269" customFormat="1" ht="29.65" customHeight="1" thickTop="1" thickBot="1" x14ac:dyDescent="0.4">
      <c r="A81" s="293"/>
      <c r="B81" s="263"/>
      <c r="C81" s="264"/>
      <c r="D81" s="264"/>
      <c r="E81" s="264"/>
      <c r="F81" s="264"/>
      <c r="G81" s="264"/>
      <c r="H81" s="264"/>
      <c r="I81" s="264"/>
      <c r="J81" s="264"/>
      <c r="K81" s="264"/>
      <c r="L81" s="264"/>
      <c r="M81" s="264"/>
      <c r="N81" s="264"/>
      <c r="O81" s="264"/>
      <c r="P81" s="620" t="s">
        <v>173</v>
      </c>
      <c r="Q81" s="616" t="s">
        <v>51</v>
      </c>
      <c r="R81" s="617"/>
      <c r="S81" s="617"/>
      <c r="T81" s="617"/>
      <c r="U81" s="618"/>
      <c r="V81" s="638" t="s">
        <v>35</v>
      </c>
      <c r="W81" s="639"/>
      <c r="X81" s="639"/>
      <c r="Y81" s="639"/>
      <c r="Z81" s="640"/>
    </row>
    <row r="82" spans="1:26" s="269" customFormat="1" ht="33.4" customHeight="1" thickTop="1" thickBot="1" x14ac:dyDescent="0.4">
      <c r="A82" s="293"/>
      <c r="B82" s="263"/>
      <c r="C82" s="264"/>
      <c r="D82" s="264"/>
      <c r="E82" s="264"/>
      <c r="F82" s="264"/>
      <c r="G82" s="264"/>
      <c r="H82" s="264"/>
      <c r="I82" s="264"/>
      <c r="J82" s="264"/>
      <c r="K82" s="264"/>
      <c r="L82" s="264"/>
      <c r="M82" s="264"/>
      <c r="N82" s="264"/>
      <c r="O82" s="264"/>
      <c r="P82" s="620"/>
      <c r="Q82" s="262" t="s">
        <v>33</v>
      </c>
      <c r="R82" s="314" t="s">
        <v>1</v>
      </c>
      <c r="S82" s="314" t="s">
        <v>2</v>
      </c>
      <c r="T82" s="314" t="s">
        <v>21</v>
      </c>
      <c r="U82" s="364" t="s">
        <v>311</v>
      </c>
      <c r="V82" s="361" t="s">
        <v>36</v>
      </c>
      <c r="W82" s="314" t="s">
        <v>302</v>
      </c>
      <c r="X82" s="362" t="s">
        <v>2</v>
      </c>
      <c r="Y82" s="362" t="s">
        <v>21</v>
      </c>
      <c r="Z82" s="513" t="s">
        <v>311</v>
      </c>
    </row>
    <row r="83" spans="1:26" ht="48.4" customHeight="1" thickTop="1" x14ac:dyDescent="0.35">
      <c r="A83" s="101"/>
      <c r="B83" s="82"/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620"/>
      <c r="Q83" s="376" t="s">
        <v>174</v>
      </c>
      <c r="R83" s="289">
        <v>25</v>
      </c>
      <c r="S83" s="289">
        <v>25</v>
      </c>
      <c r="T83" s="289">
        <v>25</v>
      </c>
      <c r="U83" s="377">
        <v>25</v>
      </c>
      <c r="V83" s="380" t="s">
        <v>272</v>
      </c>
      <c r="W83" s="265">
        <v>0.125</v>
      </c>
      <c r="X83" s="265">
        <v>0.875</v>
      </c>
      <c r="Y83" s="265">
        <v>0</v>
      </c>
      <c r="Z83" s="290">
        <v>0</v>
      </c>
    </row>
    <row r="84" spans="1:26" ht="17.649999999999999" customHeight="1" x14ac:dyDescent="0.35">
      <c r="A84" s="101"/>
      <c r="B84" s="82"/>
      <c r="C84" s="117"/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620"/>
      <c r="Q84" s="280" t="s">
        <v>175</v>
      </c>
      <c r="R84" s="285">
        <v>10</v>
      </c>
      <c r="S84" s="285">
        <v>10</v>
      </c>
      <c r="T84" s="285">
        <v>10</v>
      </c>
      <c r="U84" s="286">
        <v>10</v>
      </c>
      <c r="V84" s="381" t="s">
        <v>141</v>
      </c>
      <c r="W84" s="266">
        <v>0.45689999999999997</v>
      </c>
      <c r="X84" s="266">
        <v>0.26619999999999999</v>
      </c>
      <c r="Y84" s="266">
        <v>0.20810000000000001</v>
      </c>
      <c r="Z84" s="288">
        <v>6.88E-2</v>
      </c>
    </row>
    <row r="85" spans="1:26" ht="17.75" customHeight="1" thickBot="1" x14ac:dyDescent="0.4">
      <c r="A85" s="101"/>
      <c r="B85" s="82"/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620"/>
      <c r="Q85" s="408" t="s">
        <v>308</v>
      </c>
      <c r="R85" s="325">
        <v>5</v>
      </c>
      <c r="S85" s="325">
        <v>5</v>
      </c>
      <c r="T85" s="325">
        <v>5</v>
      </c>
      <c r="U85" s="383">
        <v>5</v>
      </c>
      <c r="V85" s="281" t="s">
        <v>176</v>
      </c>
      <c r="W85" s="266">
        <v>9.6199999999999994E-2</v>
      </c>
      <c r="X85" s="266">
        <v>0.90380000000000005</v>
      </c>
      <c r="Y85" s="266">
        <v>0</v>
      </c>
      <c r="Z85" s="288">
        <v>0</v>
      </c>
    </row>
    <row r="86" spans="1:26" ht="17.75" customHeight="1" thickTop="1" thickBot="1" x14ac:dyDescent="0.4">
      <c r="A86" s="101"/>
      <c r="B86" s="82"/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620"/>
      <c r="Q86" s="284" t="s">
        <v>34</v>
      </c>
      <c r="R86" s="317">
        <f>SUM(R83:R85)</f>
        <v>40</v>
      </c>
      <c r="S86" s="317">
        <f>SUM(S83:S85)</f>
        <v>40</v>
      </c>
      <c r="T86" s="317">
        <f>SUM(T83:T85)</f>
        <v>40</v>
      </c>
      <c r="U86" s="318">
        <f>SUM(U83:U85)</f>
        <v>40</v>
      </c>
      <c r="V86" s="281" t="s">
        <v>273</v>
      </c>
      <c r="W86" s="266">
        <v>9.7000000000000003E-2</v>
      </c>
      <c r="X86" s="266">
        <v>0.87229999999999996</v>
      </c>
      <c r="Y86" s="266">
        <v>1.6500000000000001E-2</v>
      </c>
      <c r="Z86" s="288">
        <v>1.4200000000000001E-2</v>
      </c>
    </row>
    <row r="87" spans="1:26" ht="17.75" customHeight="1" thickTop="1" x14ac:dyDescent="0.35">
      <c r="A87" s="101"/>
      <c r="B87" s="82"/>
      <c r="C87" s="117"/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7"/>
      <c r="O87" s="117"/>
      <c r="P87" s="620"/>
      <c r="Q87" s="136"/>
      <c r="R87" s="145"/>
      <c r="S87" s="145"/>
      <c r="T87" s="145"/>
      <c r="U87" s="341"/>
      <c r="V87" s="281" t="s">
        <v>177</v>
      </c>
      <c r="W87" s="266">
        <v>0.24690000000000001</v>
      </c>
      <c r="X87" s="266">
        <v>0.54</v>
      </c>
      <c r="Y87" s="266">
        <v>0.1749</v>
      </c>
      <c r="Z87" s="288">
        <v>3.8199999999999998E-2</v>
      </c>
    </row>
    <row r="88" spans="1:26" ht="17.75" customHeight="1" x14ac:dyDescent="0.35">
      <c r="A88" s="101"/>
      <c r="B88" s="82"/>
      <c r="C88" s="117"/>
      <c r="D88" s="117"/>
      <c r="E88" s="117"/>
      <c r="F88" s="117"/>
      <c r="G88" s="117"/>
      <c r="H88" s="117"/>
      <c r="I88" s="117"/>
      <c r="J88" s="117"/>
      <c r="K88" s="117"/>
      <c r="L88" s="117"/>
      <c r="M88" s="117"/>
      <c r="N88" s="117"/>
      <c r="O88" s="117"/>
      <c r="P88" s="620"/>
      <c r="Q88" s="118"/>
      <c r="R88" s="96"/>
      <c r="S88" s="96"/>
      <c r="T88" s="96"/>
      <c r="U88" s="335"/>
      <c r="V88" s="281" t="s">
        <v>178</v>
      </c>
      <c r="W88" s="266">
        <v>0.2462</v>
      </c>
      <c r="X88" s="266">
        <v>0.73850000000000005</v>
      </c>
      <c r="Y88" s="266">
        <v>0</v>
      </c>
      <c r="Z88" s="288">
        <v>1.5299999999999999E-2</v>
      </c>
    </row>
    <row r="89" spans="1:26" ht="16.5" customHeight="1" x14ac:dyDescent="0.35">
      <c r="A89" s="101"/>
      <c r="B89" s="82"/>
      <c r="C89" s="117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620"/>
      <c r="Q89" s="118"/>
      <c r="R89" s="96"/>
      <c r="S89" s="96"/>
      <c r="T89" s="96"/>
      <c r="U89" s="335"/>
      <c r="V89" s="281" t="s">
        <v>179</v>
      </c>
      <c r="W89" s="266">
        <v>0.6492</v>
      </c>
      <c r="X89" s="266">
        <v>0.31929999999999997</v>
      </c>
      <c r="Y89" s="266">
        <v>2.6100000000000002E-2</v>
      </c>
      <c r="Z89" s="288">
        <v>5.0000000000000002E-5</v>
      </c>
    </row>
    <row r="90" spans="1:26" s="269" customFormat="1" ht="16.5" customHeight="1" thickBot="1" x14ac:dyDescent="0.4">
      <c r="A90" s="293"/>
      <c r="B90" s="263"/>
      <c r="C90" s="264"/>
      <c r="D90" s="264"/>
      <c r="E90" s="264"/>
      <c r="F90" s="264"/>
      <c r="G90" s="264"/>
      <c r="H90" s="264"/>
      <c r="I90" s="264"/>
      <c r="J90" s="264"/>
      <c r="K90" s="264"/>
      <c r="L90" s="264"/>
      <c r="M90" s="264"/>
      <c r="N90" s="264"/>
      <c r="O90" s="264"/>
      <c r="P90" s="621"/>
      <c r="Q90" s="134"/>
      <c r="R90" s="144"/>
      <c r="S90" s="144"/>
      <c r="T90" s="144"/>
      <c r="U90" s="336"/>
      <c r="V90" s="305" t="s">
        <v>180</v>
      </c>
      <c r="W90" s="312">
        <v>1.84E-2</v>
      </c>
      <c r="X90" s="312">
        <v>0.96330000000000005</v>
      </c>
      <c r="Y90" s="312">
        <v>0</v>
      </c>
      <c r="Z90" s="313">
        <v>1.83E-2</v>
      </c>
    </row>
    <row r="91" spans="1:26" ht="17.649999999999999" customHeight="1" thickTop="1" thickBot="1" x14ac:dyDescent="0.4">
      <c r="A91" s="101"/>
      <c r="B91" s="82"/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298"/>
      <c r="Q91" s="130"/>
      <c r="R91" s="143"/>
      <c r="S91" s="143"/>
      <c r="T91" s="143"/>
      <c r="U91" s="143"/>
      <c r="V91" s="396"/>
      <c r="W91" s="346"/>
      <c r="X91" s="346"/>
      <c r="Y91" s="346"/>
      <c r="Z91" s="397"/>
    </row>
    <row r="92" spans="1:26" s="269" customFormat="1" ht="33.4" customHeight="1" thickTop="1" thickBot="1" x14ac:dyDescent="0.4">
      <c r="A92" s="293"/>
      <c r="B92" s="263"/>
      <c r="C92" s="264"/>
      <c r="D92" s="264"/>
      <c r="E92" s="264"/>
      <c r="F92" s="264"/>
      <c r="G92" s="264"/>
      <c r="H92" s="264"/>
      <c r="I92" s="264"/>
      <c r="J92" s="264"/>
      <c r="K92" s="264"/>
      <c r="L92" s="264"/>
      <c r="M92" s="264"/>
      <c r="N92" s="264"/>
      <c r="O92" s="264"/>
      <c r="P92" s="620" t="s">
        <v>188</v>
      </c>
      <c r="Q92" s="616" t="s">
        <v>51</v>
      </c>
      <c r="R92" s="617"/>
      <c r="S92" s="617"/>
      <c r="T92" s="617"/>
      <c r="U92" s="618"/>
      <c r="V92" s="638" t="s">
        <v>35</v>
      </c>
      <c r="W92" s="639"/>
      <c r="X92" s="639"/>
      <c r="Y92" s="639"/>
      <c r="Z92" s="640"/>
    </row>
    <row r="93" spans="1:26" s="269" customFormat="1" ht="33.4" customHeight="1" thickTop="1" thickBot="1" x14ac:dyDescent="0.4">
      <c r="A93" s="293"/>
      <c r="B93" s="263"/>
      <c r="C93" s="264"/>
      <c r="D93" s="264"/>
      <c r="E93" s="264"/>
      <c r="F93" s="264"/>
      <c r="G93" s="264"/>
      <c r="H93" s="264"/>
      <c r="I93" s="264"/>
      <c r="J93" s="264"/>
      <c r="K93" s="264"/>
      <c r="L93" s="264"/>
      <c r="M93" s="264"/>
      <c r="N93" s="264"/>
      <c r="O93" s="264"/>
      <c r="P93" s="620"/>
      <c r="Q93" s="262" t="s">
        <v>33</v>
      </c>
      <c r="R93" s="314" t="s">
        <v>1</v>
      </c>
      <c r="S93" s="314" t="s">
        <v>2</v>
      </c>
      <c r="T93" s="314" t="s">
        <v>21</v>
      </c>
      <c r="U93" s="364" t="s">
        <v>311</v>
      </c>
      <c r="V93" s="361" t="s">
        <v>36</v>
      </c>
      <c r="W93" s="314" t="s">
        <v>302</v>
      </c>
      <c r="X93" s="362" t="s">
        <v>2</v>
      </c>
      <c r="Y93" s="362" t="s">
        <v>21</v>
      </c>
      <c r="Z93" s="513" t="s">
        <v>311</v>
      </c>
    </row>
    <row r="94" spans="1:26" ht="49.9" customHeight="1" thickTop="1" thickBot="1" x14ac:dyDescent="0.4">
      <c r="A94" s="101"/>
      <c r="B94" s="82"/>
      <c r="C94" s="117"/>
      <c r="D94" s="117"/>
      <c r="E94" s="117"/>
      <c r="F94" s="117"/>
      <c r="G94" s="117"/>
      <c r="H94" s="117"/>
      <c r="I94" s="117"/>
      <c r="J94" s="117"/>
      <c r="K94" s="117"/>
      <c r="L94" s="117"/>
      <c r="M94" s="117"/>
      <c r="N94" s="117"/>
      <c r="O94" s="117"/>
      <c r="P94" s="620"/>
      <c r="Q94" s="150" t="s">
        <v>189</v>
      </c>
      <c r="R94" s="151">
        <v>0</v>
      </c>
      <c r="S94" s="151">
        <v>0</v>
      </c>
      <c r="T94" s="151">
        <v>0</v>
      </c>
      <c r="U94" s="152">
        <v>0</v>
      </c>
      <c r="V94" s="400" t="s">
        <v>190</v>
      </c>
      <c r="W94" s="327">
        <v>0.72</v>
      </c>
      <c r="X94" s="327">
        <v>0.14000000000000001</v>
      </c>
      <c r="Y94" s="327">
        <v>0.1</v>
      </c>
      <c r="Z94" s="328">
        <v>0.04</v>
      </c>
    </row>
    <row r="95" spans="1:26" ht="17.75" customHeight="1" thickTop="1" thickBot="1" x14ac:dyDescent="0.4">
      <c r="A95" s="101"/>
      <c r="B95" s="82"/>
      <c r="C95" s="117"/>
      <c r="D95" s="117"/>
      <c r="E95" s="117"/>
      <c r="F95" s="117"/>
      <c r="G95" s="117"/>
      <c r="H95" s="117"/>
      <c r="I95" s="117"/>
      <c r="J95" s="117"/>
      <c r="K95" s="117"/>
      <c r="L95" s="117"/>
      <c r="M95" s="117"/>
      <c r="N95" s="117"/>
      <c r="O95" s="117"/>
      <c r="P95" s="620"/>
      <c r="Q95" s="95" t="s">
        <v>34</v>
      </c>
      <c r="R95" s="153">
        <v>0</v>
      </c>
      <c r="S95" s="153">
        <v>0</v>
      </c>
      <c r="T95" s="153">
        <v>0</v>
      </c>
      <c r="U95" s="332">
        <v>0</v>
      </c>
      <c r="V95" s="381" t="s">
        <v>191</v>
      </c>
      <c r="W95" s="267">
        <v>0.95</v>
      </c>
      <c r="X95" s="267">
        <v>0.04</v>
      </c>
      <c r="Y95" s="267">
        <v>0.01</v>
      </c>
      <c r="Z95" s="329">
        <v>0</v>
      </c>
    </row>
    <row r="96" spans="1:26" ht="17.75" customHeight="1" thickTop="1" x14ac:dyDescent="0.35">
      <c r="A96" s="101"/>
      <c r="B96" s="82"/>
      <c r="C96" s="117"/>
      <c r="D96" s="117"/>
      <c r="E96" s="117"/>
      <c r="F96" s="117"/>
      <c r="G96" s="117"/>
      <c r="H96" s="117"/>
      <c r="I96" s="117"/>
      <c r="J96" s="117"/>
      <c r="K96" s="117"/>
      <c r="L96" s="117"/>
      <c r="M96" s="117"/>
      <c r="N96" s="117"/>
      <c r="O96" s="117"/>
      <c r="P96" s="620"/>
      <c r="Q96" s="97"/>
      <c r="R96" s="146"/>
      <c r="S96" s="146"/>
      <c r="T96" s="146"/>
      <c r="U96" s="146"/>
      <c r="V96" s="401" t="s">
        <v>161</v>
      </c>
      <c r="W96" s="268">
        <v>0.84</v>
      </c>
      <c r="X96" s="268">
        <v>0.1</v>
      </c>
      <c r="Y96" s="268">
        <v>0.05</v>
      </c>
      <c r="Z96" s="330">
        <v>0.01</v>
      </c>
    </row>
    <row r="97" spans="1:26" ht="17.75" customHeight="1" thickBot="1" x14ac:dyDescent="0.4">
      <c r="A97" s="101"/>
      <c r="B97" s="82"/>
      <c r="C97" s="117"/>
      <c r="D97" s="117"/>
      <c r="E97" s="117"/>
      <c r="F97" s="117"/>
      <c r="G97" s="117"/>
      <c r="H97" s="117"/>
      <c r="I97" s="117"/>
      <c r="J97" s="117"/>
      <c r="K97" s="117"/>
      <c r="L97" s="117"/>
      <c r="M97" s="117"/>
      <c r="N97" s="117"/>
      <c r="O97" s="117"/>
      <c r="P97" s="621"/>
      <c r="Q97" s="148"/>
      <c r="R97" s="149"/>
      <c r="S97" s="149"/>
      <c r="T97" s="149"/>
      <c r="U97" s="149"/>
      <c r="V97" s="305" t="s">
        <v>192</v>
      </c>
      <c r="W97" s="312">
        <v>0.56999999999999995</v>
      </c>
      <c r="X97" s="312">
        <v>0.35</v>
      </c>
      <c r="Y97" s="312">
        <v>0.08</v>
      </c>
      <c r="Z97" s="331">
        <v>0</v>
      </c>
    </row>
    <row r="98" spans="1:26" ht="17.75" customHeight="1" thickTop="1" thickBot="1" x14ac:dyDescent="0.4">
      <c r="A98" s="101"/>
      <c r="B98" s="82"/>
      <c r="C98" s="117"/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7"/>
      <c r="O98" s="117"/>
      <c r="P98" s="458"/>
      <c r="Q98" s="432"/>
      <c r="R98" s="433"/>
      <c r="S98" s="433"/>
      <c r="T98" s="433"/>
      <c r="U98" s="433"/>
      <c r="V98" s="434"/>
      <c r="W98" s="435"/>
      <c r="X98" s="435"/>
      <c r="Y98" s="435"/>
      <c r="Z98" s="436"/>
    </row>
    <row r="99" spans="1:26" ht="33.4" customHeight="1" thickTop="1" thickBot="1" x14ac:dyDescent="0.4">
      <c r="A99" s="101"/>
      <c r="B99" s="82"/>
      <c r="C99" s="117"/>
      <c r="D99" s="117"/>
      <c r="E99" s="117"/>
      <c r="F99" s="117"/>
      <c r="G99" s="117"/>
      <c r="H99" s="117"/>
      <c r="I99" s="117"/>
      <c r="J99" s="117"/>
      <c r="K99" s="117"/>
      <c r="L99" s="117"/>
      <c r="M99" s="117"/>
      <c r="N99" s="117"/>
      <c r="O99" s="117"/>
      <c r="P99" s="262"/>
      <c r="Q99" s="616" t="s">
        <v>51</v>
      </c>
      <c r="R99" s="617"/>
      <c r="S99" s="617"/>
      <c r="T99" s="617"/>
      <c r="U99" s="618"/>
      <c r="V99" s="638" t="s">
        <v>35</v>
      </c>
      <c r="W99" s="639"/>
      <c r="X99" s="639"/>
      <c r="Y99" s="639"/>
      <c r="Z99" s="640"/>
    </row>
    <row r="100" spans="1:26" ht="33" customHeight="1" thickTop="1" thickBot="1" x14ac:dyDescent="0.4">
      <c r="A100" s="101"/>
      <c r="B100" s="82"/>
      <c r="C100" s="117"/>
      <c r="D100" s="117"/>
      <c r="E100" s="117"/>
      <c r="F100" s="117"/>
      <c r="G100" s="117"/>
      <c r="H100" s="117"/>
      <c r="I100" s="117"/>
      <c r="J100" s="117"/>
      <c r="K100" s="117"/>
      <c r="L100" s="117"/>
      <c r="M100" s="117"/>
      <c r="N100" s="117"/>
      <c r="O100" s="117"/>
      <c r="P100" s="647" t="s">
        <v>194</v>
      </c>
      <c r="Q100" s="261" t="s">
        <v>33</v>
      </c>
      <c r="R100" s="456" t="s">
        <v>1</v>
      </c>
      <c r="S100" s="456" t="s">
        <v>2</v>
      </c>
      <c r="T100" s="456" t="s">
        <v>21</v>
      </c>
      <c r="U100" s="457" t="s">
        <v>311</v>
      </c>
      <c r="V100" s="379" t="s">
        <v>36</v>
      </c>
      <c r="W100" s="314" t="s">
        <v>302</v>
      </c>
      <c r="X100" s="362" t="s">
        <v>2</v>
      </c>
      <c r="Y100" s="362" t="s">
        <v>21</v>
      </c>
      <c r="Z100" s="513" t="s">
        <v>311</v>
      </c>
    </row>
    <row r="101" spans="1:26" ht="17.75" customHeight="1" thickTop="1" x14ac:dyDescent="0.35">
      <c r="A101" s="101"/>
      <c r="B101" s="82"/>
      <c r="C101" s="117"/>
      <c r="D101" s="117"/>
      <c r="E101" s="117"/>
      <c r="F101" s="117"/>
      <c r="G101" s="117"/>
      <c r="H101" s="117"/>
      <c r="I101" s="117"/>
      <c r="J101" s="117"/>
      <c r="K101" s="117"/>
      <c r="L101" s="117"/>
      <c r="M101" s="117"/>
      <c r="N101" s="117"/>
      <c r="O101" s="117"/>
      <c r="P101" s="620"/>
      <c r="Q101" s="404" t="s">
        <v>196</v>
      </c>
      <c r="R101" s="326">
        <v>15</v>
      </c>
      <c r="S101" s="326">
        <v>17.7</v>
      </c>
      <c r="T101" s="326">
        <v>13.5</v>
      </c>
      <c r="U101" s="412"/>
      <c r="V101" s="404" t="s">
        <v>194</v>
      </c>
      <c r="W101" s="310">
        <v>0.11269999999999999</v>
      </c>
      <c r="X101" s="310">
        <v>0.314</v>
      </c>
      <c r="Y101" s="310">
        <v>0.54610000000000003</v>
      </c>
      <c r="Z101" s="311">
        <v>2.7199999999999998E-2</v>
      </c>
    </row>
    <row r="102" spans="1:26" ht="17.75" customHeight="1" x14ac:dyDescent="0.35">
      <c r="A102" s="101"/>
      <c r="B102" s="82"/>
      <c r="C102" s="117"/>
      <c r="D102" s="117"/>
      <c r="E102" s="117"/>
      <c r="F102" s="117"/>
      <c r="G102" s="117"/>
      <c r="H102" s="117"/>
      <c r="I102" s="117"/>
      <c r="J102" s="117"/>
      <c r="K102" s="117"/>
      <c r="L102" s="117"/>
      <c r="M102" s="117"/>
      <c r="N102" s="117"/>
      <c r="O102" s="117"/>
      <c r="P102" s="620"/>
      <c r="Q102" s="281" t="s">
        <v>197</v>
      </c>
      <c r="R102" s="285">
        <v>10</v>
      </c>
      <c r="S102" s="285" t="s">
        <v>195</v>
      </c>
      <c r="T102" s="285" t="s">
        <v>195</v>
      </c>
      <c r="U102" s="286"/>
      <c r="V102" s="281" t="s">
        <v>199</v>
      </c>
      <c r="W102" s="266">
        <v>0</v>
      </c>
      <c r="X102" s="266">
        <v>0.86929999999999996</v>
      </c>
      <c r="Y102" s="266">
        <v>0.12509999999999999</v>
      </c>
      <c r="Z102" s="288">
        <v>0.56000000000000005</v>
      </c>
    </row>
    <row r="103" spans="1:26" ht="17.75" customHeight="1" thickBot="1" x14ac:dyDescent="0.4">
      <c r="A103" s="101"/>
      <c r="B103" s="82"/>
      <c r="C103" s="117"/>
      <c r="D103" s="117"/>
      <c r="E103" s="117"/>
      <c r="F103" s="117"/>
      <c r="G103" s="117"/>
      <c r="H103" s="117"/>
      <c r="I103" s="117"/>
      <c r="J103" s="117"/>
      <c r="K103" s="117"/>
      <c r="L103" s="117"/>
      <c r="M103" s="117"/>
      <c r="N103" s="117"/>
      <c r="O103" s="117"/>
      <c r="P103" s="620"/>
      <c r="Q103" s="409" t="s">
        <v>198</v>
      </c>
      <c r="R103" s="325">
        <v>25</v>
      </c>
      <c r="S103" s="325">
        <v>41</v>
      </c>
      <c r="T103" s="325">
        <v>31.5</v>
      </c>
      <c r="U103" s="383"/>
      <c r="V103" s="281" t="s">
        <v>200</v>
      </c>
      <c r="W103" s="266">
        <v>1.2699999999999999E-2</v>
      </c>
      <c r="X103" s="266">
        <v>0.83389999999999997</v>
      </c>
      <c r="Y103" s="266">
        <v>0.13919999999999999</v>
      </c>
      <c r="Z103" s="288">
        <v>1.4200000000000001E-2</v>
      </c>
    </row>
    <row r="104" spans="1:26" ht="17.75" customHeight="1" thickTop="1" thickBot="1" x14ac:dyDescent="0.4">
      <c r="A104" s="101"/>
      <c r="B104" s="82"/>
      <c r="C104" s="117"/>
      <c r="D104" s="117"/>
      <c r="E104" s="117"/>
      <c r="F104" s="117"/>
      <c r="G104" s="117"/>
      <c r="H104" s="117"/>
      <c r="I104" s="117"/>
      <c r="J104" s="117"/>
      <c r="K104" s="117"/>
      <c r="L104" s="117"/>
      <c r="M104" s="117"/>
      <c r="N104" s="117"/>
      <c r="O104" s="117"/>
      <c r="P104" s="620"/>
      <c r="Q104" s="334" t="s">
        <v>34</v>
      </c>
      <c r="R104" s="317">
        <f>SUM(R101:R103)</f>
        <v>50</v>
      </c>
      <c r="S104" s="317">
        <f t="shared" ref="S104:T104" si="7">SUM(S101:S103)</f>
        <v>58.7</v>
      </c>
      <c r="T104" s="317">
        <f t="shared" si="7"/>
        <v>45</v>
      </c>
      <c r="U104" s="318"/>
      <c r="V104" s="281" t="s">
        <v>201</v>
      </c>
      <c r="W104" s="266">
        <v>2.9100000000000001E-2</v>
      </c>
      <c r="X104" s="266">
        <v>0.83120000000000005</v>
      </c>
      <c r="Y104" s="266">
        <v>0.13969999999999999</v>
      </c>
      <c r="Z104" s="288">
        <v>0</v>
      </c>
    </row>
    <row r="105" spans="1:26" ht="17.75" customHeight="1" thickTop="1" thickBot="1" x14ac:dyDescent="0.4">
      <c r="A105" s="101"/>
      <c r="B105" s="82"/>
      <c r="C105" s="117"/>
      <c r="D105" s="117"/>
      <c r="E105" s="117"/>
      <c r="F105" s="117"/>
      <c r="G105" s="117"/>
      <c r="H105" s="117"/>
      <c r="I105" s="117"/>
      <c r="J105" s="117"/>
      <c r="K105" s="117"/>
      <c r="L105" s="117"/>
      <c r="M105" s="117"/>
      <c r="N105" s="117"/>
      <c r="O105" s="117"/>
      <c r="P105" s="620"/>
      <c r="Q105" s="453"/>
      <c r="R105" s="333"/>
      <c r="S105" s="333"/>
      <c r="T105" s="333"/>
      <c r="U105" s="391"/>
      <c r="V105" s="281" t="s">
        <v>202</v>
      </c>
      <c r="W105" s="266">
        <v>0.72</v>
      </c>
      <c r="X105" s="266">
        <v>0.81879999999999997</v>
      </c>
      <c r="Y105" s="266">
        <v>0.17399999999999999</v>
      </c>
      <c r="Z105" s="288">
        <v>0</v>
      </c>
    </row>
    <row r="106" spans="1:26" ht="17.75" customHeight="1" thickTop="1" thickBot="1" x14ac:dyDescent="0.4">
      <c r="A106" s="101"/>
      <c r="B106" s="82"/>
      <c r="C106" s="117"/>
      <c r="D106" s="117"/>
      <c r="E106" s="117"/>
      <c r="F106" s="117"/>
      <c r="G106" s="117"/>
      <c r="H106" s="117"/>
      <c r="I106" s="117"/>
      <c r="J106" s="117"/>
      <c r="K106" s="117"/>
      <c r="L106" s="117"/>
      <c r="M106" s="117"/>
      <c r="N106" s="117"/>
      <c r="O106" s="117"/>
      <c r="P106" s="621"/>
      <c r="Q106" s="154"/>
      <c r="R106" s="155"/>
      <c r="S106" s="155"/>
      <c r="T106" s="155"/>
      <c r="U106" s="391"/>
      <c r="V106" s="305" t="s">
        <v>161</v>
      </c>
      <c r="W106" s="312">
        <v>5.4100000000000002E-2</v>
      </c>
      <c r="X106" s="312">
        <v>0.74390000000000001</v>
      </c>
      <c r="Y106" s="312">
        <v>0.19719999999999999</v>
      </c>
      <c r="Z106" s="313">
        <v>0.57999999999999996</v>
      </c>
    </row>
    <row r="107" spans="1:26" ht="17.75" customHeight="1" thickTop="1" thickBot="1" x14ac:dyDescent="0.4">
      <c r="A107" s="101"/>
      <c r="B107" s="82"/>
      <c r="C107" s="117"/>
      <c r="D107" s="117"/>
      <c r="E107" s="117"/>
      <c r="F107" s="117"/>
      <c r="G107" s="117"/>
      <c r="H107" s="117"/>
      <c r="I107" s="117"/>
      <c r="J107" s="117"/>
      <c r="K107" s="117"/>
      <c r="L107" s="117"/>
      <c r="M107" s="117"/>
      <c r="N107" s="117"/>
      <c r="O107" s="117"/>
      <c r="P107" s="300"/>
      <c r="Q107" s="130"/>
      <c r="R107" s="143"/>
      <c r="S107" s="143"/>
      <c r="T107" s="143"/>
      <c r="U107" s="143"/>
      <c r="V107" s="396"/>
      <c r="W107" s="346"/>
      <c r="X107" s="346"/>
      <c r="Y107" s="346"/>
      <c r="Z107" s="397"/>
    </row>
    <row r="108" spans="1:26" s="269" customFormat="1" ht="33" customHeight="1" thickTop="1" thickBot="1" x14ac:dyDescent="0.4">
      <c r="A108" s="293"/>
      <c r="B108" s="263"/>
      <c r="C108" s="264"/>
      <c r="D108" s="264"/>
      <c r="E108" s="264"/>
      <c r="F108" s="264"/>
      <c r="G108" s="264"/>
      <c r="H108" s="264"/>
      <c r="I108" s="264"/>
      <c r="J108" s="264"/>
      <c r="K108" s="264"/>
      <c r="L108" s="264"/>
      <c r="M108" s="264"/>
      <c r="N108" s="264"/>
      <c r="O108" s="264"/>
      <c r="P108" s="620" t="s">
        <v>224</v>
      </c>
      <c r="Q108" s="616" t="s">
        <v>51</v>
      </c>
      <c r="R108" s="617"/>
      <c r="S108" s="617"/>
      <c r="T108" s="617"/>
      <c r="U108" s="618"/>
      <c r="V108" s="638" t="s">
        <v>35</v>
      </c>
      <c r="W108" s="639"/>
      <c r="X108" s="639"/>
      <c r="Y108" s="639"/>
      <c r="Z108" s="640"/>
    </row>
    <row r="109" spans="1:26" s="269" customFormat="1" ht="33.4" customHeight="1" thickTop="1" thickBot="1" x14ac:dyDescent="0.4">
      <c r="A109" s="293"/>
      <c r="B109" s="263"/>
      <c r="C109" s="264"/>
      <c r="D109" s="264"/>
      <c r="E109" s="264"/>
      <c r="F109" s="264"/>
      <c r="G109" s="264"/>
      <c r="H109" s="264"/>
      <c r="I109" s="264"/>
      <c r="J109" s="264"/>
      <c r="K109" s="264"/>
      <c r="L109" s="264"/>
      <c r="M109" s="264"/>
      <c r="N109" s="264"/>
      <c r="O109" s="264"/>
      <c r="P109" s="620"/>
      <c r="Q109" s="262" t="s">
        <v>33</v>
      </c>
      <c r="R109" s="314" t="s">
        <v>1</v>
      </c>
      <c r="S109" s="314" t="s">
        <v>2</v>
      </c>
      <c r="T109" s="314" t="s">
        <v>21</v>
      </c>
      <c r="U109" s="364" t="s">
        <v>311</v>
      </c>
      <c r="V109" s="361" t="s">
        <v>36</v>
      </c>
      <c r="W109" s="314" t="s">
        <v>302</v>
      </c>
      <c r="X109" s="362" t="s">
        <v>2</v>
      </c>
      <c r="Y109" s="362" t="s">
        <v>21</v>
      </c>
      <c r="Z109" s="513" t="s">
        <v>311</v>
      </c>
    </row>
    <row r="110" spans="1:26" ht="17.75" customHeight="1" thickTop="1" x14ac:dyDescent="0.35">
      <c r="A110" s="101"/>
      <c r="B110" s="82"/>
      <c r="C110" s="117"/>
      <c r="D110" s="117"/>
      <c r="E110" s="117"/>
      <c r="F110" s="117"/>
      <c r="G110" s="117"/>
      <c r="H110" s="117"/>
      <c r="I110" s="117"/>
      <c r="J110" s="117"/>
      <c r="K110" s="117"/>
      <c r="L110" s="117"/>
      <c r="M110" s="117"/>
      <c r="N110" s="117"/>
      <c r="O110" s="117"/>
      <c r="P110" s="620"/>
      <c r="Q110" s="277" t="s">
        <v>278</v>
      </c>
      <c r="R110" s="308">
        <v>7</v>
      </c>
      <c r="S110" s="308">
        <v>7</v>
      </c>
      <c r="T110" s="308">
        <v>7</v>
      </c>
      <c r="U110" s="309">
        <v>7</v>
      </c>
      <c r="V110" s="277" t="s">
        <v>226</v>
      </c>
      <c r="W110" s="310">
        <v>0.69</v>
      </c>
      <c r="X110" s="310">
        <v>0.17</v>
      </c>
      <c r="Y110" s="310">
        <v>0.1</v>
      </c>
      <c r="Z110" s="311">
        <v>0.04</v>
      </c>
    </row>
    <row r="111" spans="1:26" ht="17.75" customHeight="1" x14ac:dyDescent="0.35">
      <c r="A111" s="101"/>
      <c r="B111" s="82"/>
      <c r="C111" s="117"/>
      <c r="D111" s="117"/>
      <c r="E111" s="117"/>
      <c r="F111" s="117"/>
      <c r="G111" s="117"/>
      <c r="H111" s="117"/>
      <c r="I111" s="117"/>
      <c r="J111" s="117"/>
      <c r="K111" s="117"/>
      <c r="L111" s="117"/>
      <c r="M111" s="117"/>
      <c r="N111" s="117"/>
      <c r="O111" s="117"/>
      <c r="P111" s="620"/>
      <c r="Q111" s="281" t="s">
        <v>279</v>
      </c>
      <c r="R111" s="285">
        <v>5</v>
      </c>
      <c r="S111" s="285">
        <v>5</v>
      </c>
      <c r="T111" s="285">
        <v>5</v>
      </c>
      <c r="U111" s="286">
        <v>5</v>
      </c>
      <c r="V111" s="281" t="s">
        <v>227</v>
      </c>
      <c r="W111" s="266">
        <v>0.72</v>
      </c>
      <c r="X111" s="266">
        <v>0.17</v>
      </c>
      <c r="Y111" s="266">
        <v>0.08</v>
      </c>
      <c r="Z111" s="288">
        <v>0.03</v>
      </c>
    </row>
    <row r="112" spans="1:26" ht="17.75" customHeight="1" x14ac:dyDescent="0.35">
      <c r="A112" s="101"/>
      <c r="B112" s="82"/>
      <c r="C112" s="117"/>
      <c r="D112" s="117"/>
      <c r="E112" s="117"/>
      <c r="F112" s="117"/>
      <c r="G112" s="117"/>
      <c r="H112" s="117"/>
      <c r="I112" s="117"/>
      <c r="J112" s="117"/>
      <c r="K112" s="117"/>
      <c r="L112" s="117"/>
      <c r="M112" s="117"/>
      <c r="N112" s="117"/>
      <c r="O112" s="117"/>
      <c r="P112" s="620"/>
      <c r="Q112" s="281" t="s">
        <v>280</v>
      </c>
      <c r="R112" s="285">
        <v>3</v>
      </c>
      <c r="S112" s="285">
        <v>3</v>
      </c>
      <c r="T112" s="285">
        <v>3</v>
      </c>
      <c r="U112" s="286">
        <v>3</v>
      </c>
      <c r="V112" s="281" t="s">
        <v>161</v>
      </c>
      <c r="W112" s="266">
        <v>0.66</v>
      </c>
      <c r="X112" s="266">
        <v>0.21</v>
      </c>
      <c r="Y112" s="266">
        <v>0.1</v>
      </c>
      <c r="Z112" s="288">
        <v>0.03</v>
      </c>
    </row>
    <row r="113" spans="1:26" ht="30" customHeight="1" thickBot="1" x14ac:dyDescent="0.4">
      <c r="A113" s="101"/>
      <c r="B113" s="82"/>
      <c r="C113" s="117"/>
      <c r="D113" s="117"/>
      <c r="E113" s="117"/>
      <c r="F113" s="117"/>
      <c r="G113" s="117"/>
      <c r="H113" s="117"/>
      <c r="I113" s="117"/>
      <c r="J113" s="117"/>
      <c r="K113" s="117"/>
      <c r="L113" s="117"/>
      <c r="M113" s="117"/>
      <c r="N113" s="117"/>
      <c r="O113" s="117"/>
      <c r="P113" s="620"/>
      <c r="Q113" s="367" t="s">
        <v>281</v>
      </c>
      <c r="R113" s="325">
        <v>1</v>
      </c>
      <c r="S113" s="325">
        <v>1</v>
      </c>
      <c r="T113" s="325">
        <v>1</v>
      </c>
      <c r="U113" s="383">
        <v>1</v>
      </c>
      <c r="V113" s="281" t="s">
        <v>228</v>
      </c>
      <c r="W113" s="266">
        <v>0.23</v>
      </c>
      <c r="X113" s="266">
        <v>0.73</v>
      </c>
      <c r="Y113" s="266">
        <v>0.04</v>
      </c>
      <c r="Z113" s="288">
        <v>0</v>
      </c>
    </row>
    <row r="114" spans="1:26" ht="17.75" customHeight="1" thickTop="1" thickBot="1" x14ac:dyDescent="0.4">
      <c r="A114" s="101"/>
      <c r="B114" s="82"/>
      <c r="C114" s="117"/>
      <c r="D114" s="117"/>
      <c r="E114" s="117"/>
      <c r="F114" s="117"/>
      <c r="G114" s="117"/>
      <c r="H114" s="117"/>
      <c r="I114" s="117"/>
      <c r="J114" s="117"/>
      <c r="K114" s="117"/>
      <c r="L114" s="117"/>
      <c r="M114" s="117"/>
      <c r="N114" s="117"/>
      <c r="O114" s="117"/>
      <c r="P114" s="620"/>
      <c r="Q114" s="284" t="s">
        <v>207</v>
      </c>
      <c r="R114" s="342">
        <v>16</v>
      </c>
      <c r="S114" s="342">
        <v>16</v>
      </c>
      <c r="T114" s="342">
        <v>16</v>
      </c>
      <c r="U114" s="343">
        <v>16</v>
      </c>
      <c r="V114" s="281" t="s">
        <v>229</v>
      </c>
      <c r="W114" s="266">
        <v>0.6</v>
      </c>
      <c r="X114" s="266">
        <v>0.28000000000000003</v>
      </c>
      <c r="Y114" s="266">
        <v>0.12</v>
      </c>
      <c r="Z114" s="288">
        <v>0</v>
      </c>
    </row>
    <row r="115" spans="1:26" ht="17.75" customHeight="1" thickTop="1" thickBot="1" x14ac:dyDescent="0.4">
      <c r="A115" s="101"/>
      <c r="B115" s="82"/>
      <c r="C115" s="117"/>
      <c r="D115" s="117"/>
      <c r="E115" s="117"/>
      <c r="F115" s="117"/>
      <c r="G115" s="117"/>
      <c r="H115" s="117"/>
      <c r="I115" s="117"/>
      <c r="J115" s="117"/>
      <c r="K115" s="117"/>
      <c r="L115" s="117"/>
      <c r="M115" s="117"/>
      <c r="N115" s="117"/>
      <c r="O115" s="117"/>
      <c r="P115" s="620"/>
      <c r="Q115" s="135"/>
      <c r="R115" s="156"/>
      <c r="S115" s="156"/>
      <c r="T115" s="156"/>
      <c r="U115" s="156"/>
      <c r="V115" s="367" t="s">
        <v>230</v>
      </c>
      <c r="W115" s="275">
        <v>0.93</v>
      </c>
      <c r="X115" s="275">
        <v>0.06</v>
      </c>
      <c r="Y115" s="275">
        <v>0.01</v>
      </c>
      <c r="Z115" s="304">
        <v>0</v>
      </c>
    </row>
    <row r="116" spans="1:26" ht="17.75" customHeight="1" thickTop="1" thickBot="1" x14ac:dyDescent="0.4">
      <c r="A116" s="101"/>
      <c r="B116" s="82"/>
      <c r="C116" s="117"/>
      <c r="D116" s="117"/>
      <c r="E116" s="117"/>
      <c r="F116" s="117"/>
      <c r="G116" s="117"/>
      <c r="H116" s="117"/>
      <c r="I116" s="117"/>
      <c r="J116" s="117"/>
      <c r="K116" s="117"/>
      <c r="L116" s="117"/>
      <c r="M116" s="117"/>
      <c r="N116" s="117"/>
      <c r="O116" s="117"/>
      <c r="P116" s="621"/>
      <c r="Q116" s="131"/>
      <c r="R116" s="138"/>
      <c r="S116" s="138"/>
      <c r="T116" s="138"/>
      <c r="U116" s="138"/>
      <c r="V116" s="344" t="s">
        <v>231</v>
      </c>
      <c r="W116" s="353">
        <v>0.74</v>
      </c>
      <c r="X116" s="353">
        <v>0.15</v>
      </c>
      <c r="Y116" s="353">
        <v>0.08</v>
      </c>
      <c r="Z116" s="354">
        <v>0.03</v>
      </c>
    </row>
    <row r="117" spans="1:26" ht="17.75" customHeight="1" thickTop="1" thickBot="1" x14ac:dyDescent="0.4">
      <c r="A117" s="101"/>
      <c r="B117" s="82"/>
      <c r="C117" s="117"/>
      <c r="D117" s="117"/>
      <c r="E117" s="117"/>
      <c r="F117" s="117"/>
      <c r="G117" s="117"/>
      <c r="H117" s="117"/>
      <c r="I117" s="117"/>
      <c r="J117" s="117"/>
      <c r="K117" s="117"/>
      <c r="L117" s="117"/>
      <c r="M117" s="117"/>
      <c r="N117" s="117"/>
      <c r="O117" s="117"/>
      <c r="P117" s="298"/>
      <c r="Q117" s="130"/>
      <c r="R117" s="143"/>
      <c r="S117" s="143"/>
      <c r="T117" s="143"/>
      <c r="U117" s="143"/>
      <c r="V117" s="396"/>
      <c r="W117" s="346"/>
      <c r="X117" s="346"/>
      <c r="Y117" s="346"/>
      <c r="Z117" s="397"/>
    </row>
    <row r="118" spans="1:26" s="269" customFormat="1" ht="33.4" customHeight="1" thickTop="1" thickBot="1" x14ac:dyDescent="0.4">
      <c r="A118" s="293"/>
      <c r="B118" s="263"/>
      <c r="C118" s="264"/>
      <c r="D118" s="264"/>
      <c r="E118" s="264"/>
      <c r="F118" s="264"/>
      <c r="G118" s="264"/>
      <c r="H118" s="264"/>
      <c r="I118" s="264"/>
      <c r="J118" s="264"/>
      <c r="K118" s="264"/>
      <c r="L118" s="264"/>
      <c r="M118" s="264"/>
      <c r="N118" s="264"/>
      <c r="O118" s="264"/>
      <c r="P118" s="620" t="s">
        <v>232</v>
      </c>
      <c r="Q118" s="616" t="s">
        <v>51</v>
      </c>
      <c r="R118" s="617"/>
      <c r="S118" s="617"/>
      <c r="T118" s="617"/>
      <c r="U118" s="618"/>
      <c r="V118" s="638" t="s">
        <v>35</v>
      </c>
      <c r="W118" s="639"/>
      <c r="X118" s="639"/>
      <c r="Y118" s="639"/>
      <c r="Z118" s="640"/>
    </row>
    <row r="119" spans="1:26" s="269" customFormat="1" ht="33.4" customHeight="1" thickTop="1" thickBot="1" x14ac:dyDescent="0.4">
      <c r="A119" s="293"/>
      <c r="B119" s="263"/>
      <c r="C119" s="264"/>
      <c r="D119" s="264"/>
      <c r="E119" s="264"/>
      <c r="F119" s="264"/>
      <c r="G119" s="264"/>
      <c r="H119" s="264"/>
      <c r="I119" s="264"/>
      <c r="J119" s="264"/>
      <c r="K119" s="264"/>
      <c r="L119" s="264"/>
      <c r="M119" s="264"/>
      <c r="N119" s="264"/>
      <c r="O119" s="264"/>
      <c r="P119" s="620"/>
      <c r="Q119" s="262" t="s">
        <v>33</v>
      </c>
      <c r="R119" s="314" t="s">
        <v>1</v>
      </c>
      <c r="S119" s="314" t="s">
        <v>2</v>
      </c>
      <c r="T119" s="314" t="s">
        <v>21</v>
      </c>
      <c r="U119" s="364" t="s">
        <v>311</v>
      </c>
      <c r="V119" s="361" t="s">
        <v>36</v>
      </c>
      <c r="W119" s="314" t="s">
        <v>302</v>
      </c>
      <c r="X119" s="362" t="s">
        <v>2</v>
      </c>
      <c r="Y119" s="362" t="s">
        <v>21</v>
      </c>
      <c r="Z119" s="513" t="s">
        <v>311</v>
      </c>
    </row>
    <row r="120" spans="1:26" ht="17.75" customHeight="1" thickTop="1" x14ac:dyDescent="0.35">
      <c r="A120" s="101"/>
      <c r="B120" s="82"/>
      <c r="C120" s="117"/>
      <c r="D120" s="117"/>
      <c r="E120" s="117"/>
      <c r="F120" s="117"/>
      <c r="G120" s="117"/>
      <c r="H120" s="117"/>
      <c r="I120" s="117"/>
      <c r="J120" s="117"/>
      <c r="K120" s="117"/>
      <c r="L120" s="117"/>
      <c r="M120" s="117"/>
      <c r="N120" s="117"/>
      <c r="O120" s="117"/>
      <c r="P120" s="620"/>
      <c r="Q120" s="360" t="s">
        <v>233</v>
      </c>
      <c r="R120" s="289">
        <v>7</v>
      </c>
      <c r="S120" s="289">
        <v>7</v>
      </c>
      <c r="T120" s="289">
        <v>7</v>
      </c>
      <c r="U120" s="377">
        <v>7</v>
      </c>
      <c r="V120" s="419" t="s">
        <v>155</v>
      </c>
      <c r="W120" s="420">
        <v>0.59</v>
      </c>
      <c r="X120" s="420">
        <v>0.31</v>
      </c>
      <c r="Y120" s="420">
        <v>0.1</v>
      </c>
      <c r="Z120" s="421">
        <v>0</v>
      </c>
    </row>
    <row r="121" spans="1:26" ht="17.75" customHeight="1" x14ac:dyDescent="0.35">
      <c r="A121" s="101"/>
      <c r="B121" s="82"/>
      <c r="C121" s="117"/>
      <c r="D121" s="117"/>
      <c r="E121" s="117"/>
      <c r="F121" s="117"/>
      <c r="G121" s="117"/>
      <c r="H121" s="117"/>
      <c r="I121" s="117"/>
      <c r="J121" s="117"/>
      <c r="K121" s="117"/>
      <c r="L121" s="117"/>
      <c r="M121" s="117"/>
      <c r="N121" s="117"/>
      <c r="O121" s="117"/>
      <c r="P121" s="620"/>
      <c r="Q121" s="359" t="s">
        <v>234</v>
      </c>
      <c r="R121" s="323">
        <v>15</v>
      </c>
      <c r="S121" s="323">
        <v>15</v>
      </c>
      <c r="T121" s="323">
        <v>15</v>
      </c>
      <c r="U121" s="382">
        <v>15</v>
      </c>
      <c r="V121" s="402" t="s">
        <v>235</v>
      </c>
      <c r="W121" s="267">
        <v>0.6</v>
      </c>
      <c r="X121" s="267">
        <v>0.3</v>
      </c>
      <c r="Y121" s="267">
        <v>0.09</v>
      </c>
      <c r="Z121" s="403">
        <v>0</v>
      </c>
    </row>
    <row r="122" spans="1:26" s="269" customFormat="1" ht="29.25" customHeight="1" thickBot="1" x14ac:dyDescent="0.4">
      <c r="A122" s="293"/>
      <c r="B122" s="263"/>
      <c r="C122" s="264"/>
      <c r="D122" s="264"/>
      <c r="E122" s="264"/>
      <c r="F122" s="264"/>
      <c r="G122" s="264"/>
      <c r="H122" s="264"/>
      <c r="I122" s="264"/>
      <c r="J122" s="264"/>
      <c r="K122" s="264"/>
      <c r="L122" s="264"/>
      <c r="M122" s="264"/>
      <c r="N122" s="264"/>
      <c r="O122" s="264"/>
      <c r="P122" s="620"/>
      <c r="Q122" s="416" t="s">
        <v>236</v>
      </c>
      <c r="R122" s="325">
        <v>0</v>
      </c>
      <c r="S122" s="325">
        <v>0</v>
      </c>
      <c r="T122" s="325">
        <v>0</v>
      </c>
      <c r="U122" s="383">
        <v>85</v>
      </c>
      <c r="V122" s="402" t="s">
        <v>237</v>
      </c>
      <c r="W122" s="267">
        <v>0.04</v>
      </c>
      <c r="X122" s="267">
        <v>0.95</v>
      </c>
      <c r="Y122" s="267">
        <v>0.01</v>
      </c>
      <c r="Z122" s="403">
        <v>0</v>
      </c>
    </row>
    <row r="123" spans="1:26" ht="17.75" customHeight="1" thickTop="1" thickBot="1" x14ac:dyDescent="0.4">
      <c r="A123" s="101"/>
      <c r="B123" s="82"/>
      <c r="C123" s="117"/>
      <c r="D123" s="117"/>
      <c r="E123" s="117"/>
      <c r="F123" s="117"/>
      <c r="G123" s="117"/>
      <c r="H123" s="117"/>
      <c r="I123" s="117"/>
      <c r="J123" s="117"/>
      <c r="K123" s="117"/>
      <c r="L123" s="117"/>
      <c r="M123" s="117"/>
      <c r="N123" s="117"/>
      <c r="O123" s="117"/>
      <c r="P123" s="620"/>
      <c r="Q123" s="284" t="s">
        <v>207</v>
      </c>
      <c r="R123" s="342">
        <f>SUM(R120:R122)</f>
        <v>22</v>
      </c>
      <c r="S123" s="342">
        <f>SUM(S120:S122)</f>
        <v>22</v>
      </c>
      <c r="T123" s="342">
        <f>SUM(T120:T122)</f>
        <v>22</v>
      </c>
      <c r="U123" s="343">
        <f>SUM(U120:U122)</f>
        <v>107</v>
      </c>
      <c r="V123" s="381" t="s">
        <v>161</v>
      </c>
      <c r="W123" s="267">
        <v>0.44</v>
      </c>
      <c r="X123" s="267">
        <v>0.43</v>
      </c>
      <c r="Y123" s="267">
        <v>0.14000000000000001</v>
      </c>
      <c r="Z123" s="403">
        <v>0</v>
      </c>
    </row>
    <row r="124" spans="1:26" ht="17.75" customHeight="1" thickTop="1" x14ac:dyDescent="0.35">
      <c r="A124" s="101"/>
      <c r="B124" s="82"/>
      <c r="C124" s="117"/>
      <c r="D124" s="117"/>
      <c r="E124" s="117"/>
      <c r="F124" s="117"/>
      <c r="G124" s="117"/>
      <c r="H124" s="117"/>
      <c r="I124" s="117"/>
      <c r="J124" s="117"/>
      <c r="K124" s="117"/>
      <c r="L124" s="117"/>
      <c r="M124" s="117"/>
      <c r="N124" s="117"/>
      <c r="O124" s="117"/>
      <c r="P124" s="620"/>
      <c r="Q124" s="417"/>
      <c r="R124" s="326"/>
      <c r="S124" s="326"/>
      <c r="T124" s="326"/>
      <c r="U124" s="412"/>
      <c r="V124" s="381" t="s">
        <v>238</v>
      </c>
      <c r="W124" s="267">
        <v>0</v>
      </c>
      <c r="X124" s="267">
        <v>0.99</v>
      </c>
      <c r="Y124" s="267">
        <v>0.01</v>
      </c>
      <c r="Z124" s="403">
        <v>0</v>
      </c>
    </row>
    <row r="125" spans="1:26" ht="17.75" customHeight="1" x14ac:dyDescent="0.35">
      <c r="A125" s="101"/>
      <c r="B125" s="82"/>
      <c r="C125" s="117"/>
      <c r="D125" s="117"/>
      <c r="E125" s="117"/>
      <c r="F125" s="117"/>
      <c r="G125" s="117"/>
      <c r="H125" s="117"/>
      <c r="I125" s="117"/>
      <c r="J125" s="117"/>
      <c r="K125" s="117"/>
      <c r="L125" s="117"/>
      <c r="M125" s="117"/>
      <c r="N125" s="117"/>
      <c r="O125" s="117"/>
      <c r="P125" s="620"/>
      <c r="Q125" s="280" t="s">
        <v>240</v>
      </c>
      <c r="R125" s="285">
        <v>75</v>
      </c>
      <c r="S125" s="285">
        <v>75</v>
      </c>
      <c r="T125" s="285">
        <v>75</v>
      </c>
      <c r="U125" s="286">
        <v>75</v>
      </c>
      <c r="V125" s="381" t="s">
        <v>239</v>
      </c>
      <c r="W125" s="267">
        <v>0.37</v>
      </c>
      <c r="X125" s="267">
        <v>0.51</v>
      </c>
      <c r="Y125" s="267">
        <v>0.12</v>
      </c>
      <c r="Z125" s="403" t="s">
        <v>282</v>
      </c>
    </row>
    <row r="126" spans="1:26" ht="17.75" customHeight="1" thickBot="1" x14ac:dyDescent="0.4">
      <c r="A126" s="101"/>
      <c r="B126" s="82"/>
      <c r="C126" s="117"/>
      <c r="D126" s="117"/>
      <c r="E126" s="117"/>
      <c r="F126" s="117"/>
      <c r="G126" s="117"/>
      <c r="H126" s="117"/>
      <c r="I126" s="117"/>
      <c r="J126" s="117"/>
      <c r="K126" s="117"/>
      <c r="L126" s="117"/>
      <c r="M126" s="117"/>
      <c r="N126" s="117"/>
      <c r="O126" s="117"/>
      <c r="P126" s="620"/>
      <c r="Q126" s="418" t="s">
        <v>242</v>
      </c>
      <c r="R126" s="324"/>
      <c r="S126" s="324"/>
      <c r="T126" s="324"/>
      <c r="U126" s="407"/>
      <c r="V126" s="381" t="s">
        <v>241</v>
      </c>
      <c r="W126" s="267">
        <v>0.65</v>
      </c>
      <c r="X126" s="267">
        <v>0.35</v>
      </c>
      <c r="Y126" s="267">
        <v>0</v>
      </c>
      <c r="Z126" s="403" t="s">
        <v>282</v>
      </c>
    </row>
    <row r="127" spans="1:26" ht="17.75" customHeight="1" thickTop="1" thickBot="1" x14ac:dyDescent="0.4">
      <c r="A127" s="101"/>
      <c r="B127" s="82"/>
      <c r="C127" s="117"/>
      <c r="D127" s="117"/>
      <c r="E127" s="117"/>
      <c r="F127" s="117"/>
      <c r="G127" s="117"/>
      <c r="H127" s="117"/>
      <c r="I127" s="117"/>
      <c r="J127" s="117"/>
      <c r="K127" s="117"/>
      <c r="L127" s="117"/>
      <c r="M127" s="117"/>
      <c r="N127" s="117"/>
      <c r="O127" s="117"/>
      <c r="P127" s="621"/>
      <c r="Q127" s="413"/>
      <c r="R127" s="414"/>
      <c r="S127" s="414"/>
      <c r="T127" s="414"/>
      <c r="U127" s="415"/>
      <c r="V127" s="437" t="s">
        <v>259</v>
      </c>
      <c r="W127" s="438">
        <v>0.59</v>
      </c>
      <c r="X127" s="438">
        <v>0.33</v>
      </c>
      <c r="Y127" s="438">
        <v>0.08</v>
      </c>
      <c r="Z127" s="439" t="s">
        <v>282</v>
      </c>
    </row>
    <row r="128" spans="1:26" ht="17.75" customHeight="1" thickTop="1" thickBot="1" x14ac:dyDescent="0.4">
      <c r="A128" s="101"/>
      <c r="B128" s="82"/>
      <c r="C128" s="117"/>
      <c r="D128" s="117"/>
      <c r="E128" s="117"/>
      <c r="F128" s="117"/>
      <c r="G128" s="117"/>
      <c r="H128" s="117"/>
      <c r="I128" s="117"/>
      <c r="J128" s="117"/>
      <c r="K128" s="117"/>
      <c r="L128" s="117"/>
      <c r="M128" s="117"/>
      <c r="N128" s="117"/>
      <c r="O128" s="117"/>
      <c r="P128" s="440"/>
      <c r="Q128" s="441"/>
      <c r="R128" s="442"/>
      <c r="S128" s="442"/>
      <c r="T128" s="442"/>
      <c r="U128" s="442"/>
      <c r="V128" s="427"/>
      <c r="W128" s="428"/>
      <c r="X128" s="428"/>
      <c r="Y128" s="428"/>
      <c r="Z128" s="429"/>
    </row>
    <row r="129" spans="1:26" ht="33" customHeight="1" thickTop="1" thickBot="1" x14ac:dyDescent="0.4">
      <c r="A129" s="101"/>
      <c r="B129" s="82"/>
      <c r="C129" s="117"/>
      <c r="D129" s="117"/>
      <c r="E129" s="117"/>
      <c r="F129" s="117"/>
      <c r="G129" s="117"/>
      <c r="H129" s="117"/>
      <c r="I129" s="117"/>
      <c r="J129" s="117"/>
      <c r="K129" s="117"/>
      <c r="L129" s="117"/>
      <c r="M129" s="117"/>
      <c r="N129" s="117"/>
      <c r="O129" s="117"/>
      <c r="P129" s="648" t="s">
        <v>243</v>
      </c>
      <c r="Q129" s="616" t="s">
        <v>51</v>
      </c>
      <c r="R129" s="617"/>
      <c r="S129" s="617"/>
      <c r="T129" s="617"/>
      <c r="U129" s="618"/>
      <c r="V129" s="638" t="s">
        <v>35</v>
      </c>
      <c r="W129" s="639"/>
      <c r="X129" s="639"/>
      <c r="Y129" s="639"/>
      <c r="Z129" s="640"/>
    </row>
    <row r="130" spans="1:26" s="269" customFormat="1" ht="33" customHeight="1" thickTop="1" thickBot="1" x14ac:dyDescent="0.4">
      <c r="A130" s="293"/>
      <c r="B130" s="263"/>
      <c r="C130" s="264"/>
      <c r="D130" s="264"/>
      <c r="E130" s="264"/>
      <c r="F130" s="264"/>
      <c r="G130" s="264"/>
      <c r="H130" s="264"/>
      <c r="I130" s="264"/>
      <c r="J130" s="264"/>
      <c r="K130" s="264"/>
      <c r="L130" s="264"/>
      <c r="M130" s="264"/>
      <c r="N130" s="264"/>
      <c r="O130" s="264"/>
      <c r="P130" s="649"/>
      <c r="Q130" s="262" t="s">
        <v>33</v>
      </c>
      <c r="R130" s="314" t="s">
        <v>1</v>
      </c>
      <c r="S130" s="314" t="s">
        <v>2</v>
      </c>
      <c r="T130" s="314" t="s">
        <v>21</v>
      </c>
      <c r="U130" s="364" t="s">
        <v>311</v>
      </c>
      <c r="V130" s="361" t="s">
        <v>36</v>
      </c>
      <c r="W130" s="314" t="s">
        <v>302</v>
      </c>
      <c r="X130" s="362" t="s">
        <v>2</v>
      </c>
      <c r="Y130" s="362" t="s">
        <v>21</v>
      </c>
      <c r="Z130" s="513" t="s">
        <v>311</v>
      </c>
    </row>
    <row r="131" spans="1:26" ht="17.75" customHeight="1" thickTop="1" x14ac:dyDescent="0.35">
      <c r="A131" s="101"/>
      <c r="B131" s="82"/>
      <c r="C131" s="117"/>
      <c r="D131" s="117"/>
      <c r="E131" s="117"/>
      <c r="F131" s="117"/>
      <c r="G131" s="117"/>
      <c r="H131" s="117"/>
      <c r="I131" s="117"/>
      <c r="J131" s="117"/>
      <c r="K131" s="117"/>
      <c r="L131" s="117"/>
      <c r="M131" s="117"/>
      <c r="N131" s="117"/>
      <c r="O131" s="117"/>
      <c r="P131" s="649"/>
      <c r="Q131" s="422" t="s">
        <v>244</v>
      </c>
      <c r="R131" s="308">
        <v>23</v>
      </c>
      <c r="S131" s="308">
        <v>23</v>
      </c>
      <c r="T131" s="308">
        <v>23</v>
      </c>
      <c r="U131" s="309">
        <v>23</v>
      </c>
      <c r="V131" s="277" t="s">
        <v>246</v>
      </c>
      <c r="W131" s="310">
        <v>0.36</v>
      </c>
      <c r="X131" s="310">
        <v>0.39</v>
      </c>
      <c r="Y131" s="310">
        <v>0.16</v>
      </c>
      <c r="Z131" s="311">
        <v>0.08</v>
      </c>
    </row>
    <row r="132" spans="1:26" ht="17.75" customHeight="1" x14ac:dyDescent="0.35">
      <c r="A132" s="101"/>
      <c r="B132" s="82"/>
      <c r="C132" s="117"/>
      <c r="D132" s="117"/>
      <c r="E132" s="117"/>
      <c r="F132" s="117"/>
      <c r="G132" s="117"/>
      <c r="H132" s="117"/>
      <c r="I132" s="117"/>
      <c r="J132" s="117"/>
      <c r="K132" s="117"/>
      <c r="L132" s="117"/>
      <c r="M132" s="117"/>
      <c r="N132" s="117"/>
      <c r="O132" s="117"/>
      <c r="P132" s="649"/>
      <c r="Q132" s="423" t="s">
        <v>245</v>
      </c>
      <c r="R132" s="285">
        <v>26</v>
      </c>
      <c r="S132" s="285">
        <v>26</v>
      </c>
      <c r="T132" s="285">
        <v>26</v>
      </c>
      <c r="U132" s="286">
        <v>26</v>
      </c>
      <c r="V132" s="281" t="s">
        <v>247</v>
      </c>
      <c r="W132" s="266">
        <v>0.02</v>
      </c>
      <c r="X132" s="266">
        <v>0.92</v>
      </c>
      <c r="Y132" s="266">
        <v>0.02</v>
      </c>
      <c r="Z132" s="288">
        <v>0.05</v>
      </c>
    </row>
    <row r="133" spans="1:26" ht="17.75" customHeight="1" x14ac:dyDescent="0.35">
      <c r="A133" s="101"/>
      <c r="B133" s="82"/>
      <c r="C133" s="117"/>
      <c r="D133" s="117"/>
      <c r="E133" s="117"/>
      <c r="F133" s="117"/>
      <c r="G133" s="117"/>
      <c r="H133" s="117"/>
      <c r="I133" s="117"/>
      <c r="J133" s="117"/>
      <c r="K133" s="117"/>
      <c r="L133" s="117"/>
      <c r="M133" s="117"/>
      <c r="N133" s="117"/>
      <c r="O133" s="117"/>
      <c r="P133" s="649"/>
      <c r="Q133" s="423" t="s">
        <v>40</v>
      </c>
      <c r="R133" s="285">
        <v>7</v>
      </c>
      <c r="S133" s="285">
        <v>7</v>
      </c>
      <c r="T133" s="285">
        <v>7</v>
      </c>
      <c r="U133" s="286">
        <v>7</v>
      </c>
      <c r="V133" s="281" t="s">
        <v>248</v>
      </c>
      <c r="W133" s="266">
        <v>0.16</v>
      </c>
      <c r="X133" s="266">
        <v>0.68</v>
      </c>
      <c r="Y133" s="266">
        <v>0.1</v>
      </c>
      <c r="Z133" s="288">
        <v>0.06</v>
      </c>
    </row>
    <row r="134" spans="1:26" ht="17.75" customHeight="1" x14ac:dyDescent="0.35">
      <c r="A134" s="101"/>
      <c r="B134" s="82"/>
      <c r="C134" s="117"/>
      <c r="D134" s="117"/>
      <c r="E134" s="117"/>
      <c r="F134" s="117"/>
      <c r="G134" s="117"/>
      <c r="H134" s="117"/>
      <c r="I134" s="117"/>
      <c r="J134" s="117"/>
      <c r="K134" s="117"/>
      <c r="L134" s="117"/>
      <c r="M134" s="117"/>
      <c r="N134" s="117"/>
      <c r="O134" s="117"/>
      <c r="P134" s="649"/>
      <c r="Q134" s="423" t="s">
        <v>2</v>
      </c>
      <c r="R134" s="285">
        <v>0</v>
      </c>
      <c r="S134" s="285">
        <v>14</v>
      </c>
      <c r="T134" s="285">
        <v>0</v>
      </c>
      <c r="U134" s="286">
        <v>0</v>
      </c>
      <c r="V134" s="281" t="s">
        <v>249</v>
      </c>
      <c r="W134" s="266">
        <v>0.7</v>
      </c>
      <c r="X134" s="266">
        <v>0.26</v>
      </c>
      <c r="Y134" s="266">
        <v>0.04</v>
      </c>
      <c r="Z134" s="288">
        <v>0</v>
      </c>
    </row>
    <row r="135" spans="1:26" ht="17.75" customHeight="1" thickBot="1" x14ac:dyDescent="0.4">
      <c r="A135" s="101"/>
      <c r="B135" s="82"/>
      <c r="C135" s="117"/>
      <c r="D135" s="117"/>
      <c r="E135" s="117"/>
      <c r="F135" s="117"/>
      <c r="G135" s="117"/>
      <c r="H135" s="117"/>
      <c r="I135" s="117"/>
      <c r="J135" s="117"/>
      <c r="K135" s="117"/>
      <c r="L135" s="117"/>
      <c r="M135" s="117"/>
      <c r="N135" s="117"/>
      <c r="O135" s="117"/>
      <c r="P135" s="649"/>
      <c r="Q135" s="423" t="s">
        <v>21</v>
      </c>
      <c r="R135" s="285">
        <v>0</v>
      </c>
      <c r="S135" s="285">
        <v>0</v>
      </c>
      <c r="T135" s="285">
        <v>36</v>
      </c>
      <c r="U135" s="286">
        <v>0</v>
      </c>
      <c r="V135" s="305" t="s">
        <v>250</v>
      </c>
      <c r="W135" s="312">
        <v>1</v>
      </c>
      <c r="X135" s="312">
        <v>0</v>
      </c>
      <c r="Y135" s="312">
        <v>0</v>
      </c>
      <c r="Z135" s="313">
        <v>0</v>
      </c>
    </row>
    <row r="136" spans="1:26" ht="17.75" customHeight="1" thickTop="1" thickBot="1" x14ac:dyDescent="0.4">
      <c r="A136" s="101"/>
      <c r="B136" s="82"/>
      <c r="C136" s="117"/>
      <c r="D136" s="117"/>
      <c r="E136" s="117"/>
      <c r="F136" s="117"/>
      <c r="G136" s="117"/>
      <c r="H136" s="117"/>
      <c r="I136" s="117"/>
      <c r="J136" s="117"/>
      <c r="K136" s="117"/>
      <c r="L136" s="117"/>
      <c r="M136" s="117"/>
      <c r="N136" s="117"/>
      <c r="O136" s="117"/>
      <c r="P136" s="649"/>
      <c r="Q136" s="424" t="s">
        <v>3</v>
      </c>
      <c r="R136" s="325">
        <v>0</v>
      </c>
      <c r="S136" s="325">
        <v>0</v>
      </c>
      <c r="T136" s="325">
        <v>0</v>
      </c>
      <c r="U136" s="383">
        <v>14</v>
      </c>
      <c r="V136" s="404"/>
      <c r="W136" s="352"/>
      <c r="X136" s="352"/>
      <c r="Y136" s="352"/>
      <c r="Z136" s="405"/>
    </row>
    <row r="137" spans="1:26" ht="17.75" customHeight="1" thickTop="1" thickBot="1" x14ac:dyDescent="0.4">
      <c r="A137" s="101"/>
      <c r="B137" s="82"/>
      <c r="C137" s="117"/>
      <c r="D137" s="117"/>
      <c r="E137" s="117"/>
      <c r="F137" s="117"/>
      <c r="G137" s="117"/>
      <c r="H137" s="117"/>
      <c r="I137" s="117"/>
      <c r="J137" s="117"/>
      <c r="K137" s="117"/>
      <c r="L137" s="117"/>
      <c r="M137" s="117"/>
      <c r="N137" s="117"/>
      <c r="O137" s="117"/>
      <c r="P137" s="649"/>
      <c r="Q137" s="363" t="s">
        <v>207</v>
      </c>
      <c r="R137" s="342">
        <v>56</v>
      </c>
      <c r="S137" s="342">
        <v>70</v>
      </c>
      <c r="T137" s="342">
        <v>92</v>
      </c>
      <c r="U137" s="343">
        <v>70</v>
      </c>
      <c r="V137" s="367"/>
      <c r="W137" s="275"/>
      <c r="X137" s="275"/>
      <c r="Y137" s="275"/>
      <c r="Z137" s="304"/>
    </row>
    <row r="138" spans="1:26" ht="17.75" customHeight="1" thickTop="1" thickBot="1" x14ac:dyDescent="0.4">
      <c r="A138" s="101"/>
      <c r="B138" s="82"/>
      <c r="C138" s="117"/>
      <c r="D138" s="117"/>
      <c r="E138" s="117"/>
      <c r="F138" s="117"/>
      <c r="G138" s="117"/>
      <c r="H138" s="117"/>
      <c r="I138" s="117"/>
      <c r="J138" s="117"/>
      <c r="K138" s="117"/>
      <c r="L138" s="117"/>
      <c r="M138" s="117"/>
      <c r="N138" s="117"/>
      <c r="O138" s="117"/>
      <c r="P138" s="298"/>
      <c r="Q138" s="130"/>
      <c r="R138" s="143"/>
      <c r="S138" s="143"/>
      <c r="T138" s="143"/>
      <c r="U138" s="143"/>
      <c r="V138" s="427"/>
      <c r="W138" s="428"/>
      <c r="X138" s="428"/>
      <c r="Y138" s="428"/>
      <c r="Z138" s="429"/>
    </row>
    <row r="139" spans="1:26" s="269" customFormat="1" ht="33.4" customHeight="1" thickTop="1" thickBot="1" x14ac:dyDescent="0.4">
      <c r="A139" s="293"/>
      <c r="B139" s="263"/>
      <c r="C139" s="264"/>
      <c r="D139" s="264"/>
      <c r="E139" s="264"/>
      <c r="F139" s="264"/>
      <c r="G139" s="264"/>
      <c r="H139" s="264"/>
      <c r="I139" s="264"/>
      <c r="J139" s="264"/>
      <c r="K139" s="264"/>
      <c r="L139" s="264"/>
      <c r="M139" s="264"/>
      <c r="N139" s="264"/>
      <c r="O139" s="264"/>
      <c r="P139" s="642" t="s">
        <v>263</v>
      </c>
      <c r="Q139" s="616" t="s">
        <v>51</v>
      </c>
      <c r="R139" s="617"/>
      <c r="S139" s="617"/>
      <c r="T139" s="617"/>
      <c r="U139" s="618"/>
      <c r="V139" s="638" t="s">
        <v>35</v>
      </c>
      <c r="W139" s="639"/>
      <c r="X139" s="639"/>
      <c r="Y139" s="639"/>
      <c r="Z139" s="640"/>
    </row>
    <row r="140" spans="1:26" s="269" customFormat="1" ht="33.4" customHeight="1" thickTop="1" thickBot="1" x14ac:dyDescent="0.4">
      <c r="A140" s="293"/>
      <c r="B140" s="263"/>
      <c r="C140" s="264"/>
      <c r="D140" s="264"/>
      <c r="E140" s="264"/>
      <c r="F140" s="264"/>
      <c r="G140" s="264"/>
      <c r="H140" s="264"/>
      <c r="I140" s="264"/>
      <c r="J140" s="264"/>
      <c r="K140" s="264"/>
      <c r="L140" s="264"/>
      <c r="M140" s="264"/>
      <c r="N140" s="264"/>
      <c r="O140" s="264"/>
      <c r="P140" s="642"/>
      <c r="Q140" s="262" t="s">
        <v>33</v>
      </c>
      <c r="R140" s="314" t="s">
        <v>1</v>
      </c>
      <c r="S140" s="314" t="s">
        <v>2</v>
      </c>
      <c r="T140" s="314" t="s">
        <v>21</v>
      </c>
      <c r="U140" s="364" t="s">
        <v>311</v>
      </c>
      <c r="V140" s="361" t="s">
        <v>36</v>
      </c>
      <c r="W140" s="314" t="s">
        <v>302</v>
      </c>
      <c r="X140" s="362" t="s">
        <v>2</v>
      </c>
      <c r="Y140" s="362" t="s">
        <v>21</v>
      </c>
      <c r="Z140" s="513" t="s">
        <v>311</v>
      </c>
    </row>
    <row r="141" spans="1:26" ht="17.75" customHeight="1" thickTop="1" x14ac:dyDescent="0.35">
      <c r="A141" s="101"/>
      <c r="B141" s="82"/>
      <c r="C141" s="117"/>
      <c r="D141" s="117"/>
      <c r="E141" s="117"/>
      <c r="F141" s="117"/>
      <c r="G141" s="117"/>
      <c r="H141" s="117"/>
      <c r="I141" s="117"/>
      <c r="J141" s="117"/>
      <c r="K141" s="117"/>
      <c r="L141" s="117"/>
      <c r="M141" s="117"/>
      <c r="N141" s="117"/>
      <c r="O141" s="117"/>
      <c r="P141" s="642"/>
      <c r="Q141" s="337" t="s">
        <v>210</v>
      </c>
      <c r="R141" s="345">
        <v>7</v>
      </c>
      <c r="S141" s="345">
        <v>7</v>
      </c>
      <c r="T141" s="345">
        <v>7</v>
      </c>
      <c r="U141" s="425">
        <v>7</v>
      </c>
      <c r="V141" s="337" t="s">
        <v>256</v>
      </c>
      <c r="W141" s="350">
        <v>0.6</v>
      </c>
      <c r="X141" s="350">
        <v>0.19</v>
      </c>
      <c r="Y141" s="350">
        <v>0.19</v>
      </c>
      <c r="Z141" s="351">
        <v>0.02</v>
      </c>
    </row>
    <row r="142" spans="1:26" s="269" customFormat="1" ht="17.75" customHeight="1" x14ac:dyDescent="0.35">
      <c r="A142" s="293"/>
      <c r="B142" s="263"/>
      <c r="C142" s="264"/>
      <c r="D142" s="264"/>
      <c r="E142" s="264"/>
      <c r="F142" s="264"/>
      <c r="G142" s="264"/>
      <c r="H142" s="264"/>
      <c r="I142" s="264"/>
      <c r="J142" s="264"/>
      <c r="K142" s="264"/>
      <c r="L142" s="264"/>
      <c r="M142" s="264"/>
      <c r="N142" s="264"/>
      <c r="O142" s="264"/>
      <c r="P142" s="642"/>
      <c r="Q142" s="338" t="s">
        <v>253</v>
      </c>
      <c r="R142" s="315">
        <v>11</v>
      </c>
      <c r="S142" s="315">
        <v>11</v>
      </c>
      <c r="T142" s="315">
        <v>11</v>
      </c>
      <c r="U142" s="426">
        <v>11</v>
      </c>
      <c r="V142" s="338" t="s">
        <v>257</v>
      </c>
      <c r="W142" s="291">
        <v>0.41</v>
      </c>
      <c r="X142" s="291">
        <v>0.56000000000000005</v>
      </c>
      <c r="Y142" s="291">
        <v>0.03</v>
      </c>
      <c r="Z142" s="347">
        <v>0.01</v>
      </c>
    </row>
    <row r="143" spans="1:26" s="269" customFormat="1" ht="17.75" customHeight="1" thickBot="1" x14ac:dyDescent="0.4">
      <c r="A143" s="293"/>
      <c r="B143" s="263"/>
      <c r="C143" s="264"/>
      <c r="D143" s="264"/>
      <c r="E143" s="264"/>
      <c r="F143" s="264"/>
      <c r="G143" s="264"/>
      <c r="H143" s="264"/>
      <c r="I143" s="264"/>
      <c r="J143" s="264"/>
      <c r="K143" s="264"/>
      <c r="L143" s="264"/>
      <c r="M143" s="264"/>
      <c r="N143" s="264"/>
      <c r="O143" s="264"/>
      <c r="P143" s="642"/>
      <c r="Q143" s="338" t="s">
        <v>40</v>
      </c>
      <c r="R143" s="315">
        <v>17</v>
      </c>
      <c r="S143" s="315">
        <v>17</v>
      </c>
      <c r="T143" s="315">
        <v>17</v>
      </c>
      <c r="U143" s="426">
        <v>17</v>
      </c>
      <c r="V143" s="339" t="s">
        <v>258</v>
      </c>
      <c r="W143" s="348">
        <v>0.2</v>
      </c>
      <c r="X143" s="348">
        <v>0.44</v>
      </c>
      <c r="Y143" s="348">
        <v>0.36</v>
      </c>
      <c r="Z143" s="349">
        <v>0.01</v>
      </c>
    </row>
    <row r="144" spans="1:26" ht="17.75" customHeight="1" thickTop="1" x14ac:dyDescent="0.35">
      <c r="A144" s="101"/>
      <c r="B144" s="82"/>
      <c r="C144" s="117"/>
      <c r="D144" s="117"/>
      <c r="E144" s="117"/>
      <c r="F144" s="117"/>
      <c r="G144" s="117"/>
      <c r="H144" s="117"/>
      <c r="I144" s="117"/>
      <c r="J144" s="117"/>
      <c r="K144" s="117"/>
      <c r="L144" s="117"/>
      <c r="M144" s="117"/>
      <c r="N144" s="117"/>
      <c r="O144" s="117"/>
      <c r="P144" s="642"/>
      <c r="Q144" s="338" t="s">
        <v>225</v>
      </c>
      <c r="R144" s="315">
        <v>2</v>
      </c>
      <c r="S144" s="315">
        <v>2</v>
      </c>
      <c r="T144" s="315">
        <v>2</v>
      </c>
      <c r="U144" s="426">
        <v>2</v>
      </c>
      <c r="W144" s="291"/>
      <c r="X144" s="291"/>
      <c r="Y144" s="291"/>
      <c r="Z144" s="347"/>
    </row>
    <row r="145" spans="1:26" ht="17.75" customHeight="1" thickBot="1" x14ac:dyDescent="0.4">
      <c r="A145" s="101"/>
      <c r="B145" s="82"/>
      <c r="C145" s="117"/>
      <c r="D145" s="117"/>
      <c r="E145" s="117"/>
      <c r="F145" s="117"/>
      <c r="G145" s="117"/>
      <c r="H145" s="117"/>
      <c r="I145" s="117"/>
      <c r="J145" s="117"/>
      <c r="K145" s="117"/>
      <c r="L145" s="117"/>
      <c r="M145" s="117"/>
      <c r="N145" s="117"/>
      <c r="O145" s="117"/>
      <c r="P145" s="642"/>
      <c r="Q145" s="338" t="s">
        <v>254</v>
      </c>
      <c r="R145" s="315">
        <v>3</v>
      </c>
      <c r="S145" s="315">
        <v>3</v>
      </c>
      <c r="T145" s="315">
        <v>3</v>
      </c>
      <c r="U145" s="426">
        <v>3</v>
      </c>
      <c r="W145" s="291"/>
      <c r="X145" s="291"/>
      <c r="Y145" s="291"/>
      <c r="Z145" s="347"/>
    </row>
    <row r="146" spans="1:26" ht="17.75" customHeight="1" thickTop="1" x14ac:dyDescent="0.35">
      <c r="A146" s="101"/>
      <c r="B146" s="82"/>
      <c r="C146" s="117"/>
      <c r="D146" s="117"/>
      <c r="E146" s="117"/>
      <c r="F146" s="117"/>
      <c r="G146" s="117"/>
      <c r="H146" s="117"/>
      <c r="I146" s="117"/>
      <c r="J146" s="117"/>
      <c r="K146" s="117"/>
      <c r="L146" s="117"/>
      <c r="M146" s="117"/>
      <c r="N146" s="117"/>
      <c r="O146" s="117"/>
      <c r="P146" s="642"/>
      <c r="Q146" s="338" t="s">
        <v>214</v>
      </c>
      <c r="R146" s="315">
        <f>SUM(R141:R145)</f>
        <v>40</v>
      </c>
      <c r="S146" s="315">
        <f t="shared" ref="S146:U146" si="8">SUM(S141:S145)</f>
        <v>40</v>
      </c>
      <c r="T146" s="315">
        <f t="shared" si="8"/>
        <v>40</v>
      </c>
      <c r="U146" s="426">
        <f t="shared" si="8"/>
        <v>40</v>
      </c>
      <c r="V146" s="625" t="s">
        <v>107</v>
      </c>
      <c r="W146" s="626"/>
      <c r="X146" s="626"/>
      <c r="Y146" s="626"/>
      <c r="Z146" s="627"/>
    </row>
    <row r="147" spans="1:26" ht="17.75" customHeight="1" thickBot="1" x14ac:dyDescent="0.4">
      <c r="A147" s="101"/>
      <c r="B147" s="82"/>
      <c r="C147" s="117"/>
      <c r="D147" s="117"/>
      <c r="E147" s="117"/>
      <c r="F147" s="117"/>
      <c r="G147" s="117"/>
      <c r="H147" s="117"/>
      <c r="I147" s="117"/>
      <c r="J147" s="117"/>
      <c r="K147" s="117"/>
      <c r="L147" s="117"/>
      <c r="M147" s="117"/>
      <c r="N147" s="117"/>
      <c r="O147" s="117"/>
      <c r="P147" s="642"/>
      <c r="Q147" s="338" t="s">
        <v>255</v>
      </c>
      <c r="R147" s="315">
        <v>35</v>
      </c>
      <c r="S147" s="315">
        <v>35</v>
      </c>
      <c r="T147" s="315">
        <v>35</v>
      </c>
      <c r="U147" s="426">
        <v>35</v>
      </c>
      <c r="V147" s="632" t="s">
        <v>57</v>
      </c>
      <c r="W147" s="633"/>
      <c r="X147" s="633"/>
      <c r="Y147" s="633"/>
      <c r="Z147" s="634"/>
    </row>
    <row r="148" spans="1:26" ht="17.75" customHeight="1" thickTop="1" thickBot="1" x14ac:dyDescent="0.4">
      <c r="A148" s="101"/>
      <c r="B148" s="82"/>
      <c r="C148" s="117"/>
      <c r="D148" s="117"/>
      <c r="E148" s="117"/>
      <c r="F148" s="117"/>
      <c r="G148" s="117"/>
      <c r="H148" s="117"/>
      <c r="I148" s="117"/>
      <c r="J148" s="117"/>
      <c r="K148" s="117"/>
      <c r="L148" s="117"/>
      <c r="M148" s="117"/>
      <c r="N148" s="117"/>
      <c r="O148" s="117"/>
      <c r="P148" s="642"/>
      <c r="Q148" s="260" t="s">
        <v>207</v>
      </c>
      <c r="R148" s="430">
        <f>SUM(R141:R147)</f>
        <v>115</v>
      </c>
      <c r="S148" s="430">
        <f t="shared" ref="S148:U148" si="9">SUM(S141:S147)</f>
        <v>115</v>
      </c>
      <c r="T148" s="430">
        <f t="shared" si="9"/>
        <v>115</v>
      </c>
      <c r="U148" s="431">
        <f t="shared" si="9"/>
        <v>115</v>
      </c>
      <c r="V148" s="635"/>
      <c r="W148" s="636"/>
      <c r="X148" s="636"/>
      <c r="Y148" s="636"/>
      <c r="Z148" s="637"/>
    </row>
    <row r="149" spans="1:26" ht="17.75" customHeight="1" thickTop="1" thickBot="1" x14ac:dyDescent="0.4">
      <c r="A149" s="101"/>
      <c r="B149" s="82"/>
      <c r="C149" s="116"/>
      <c r="D149" s="117"/>
      <c r="E149" s="117"/>
      <c r="F149" s="117"/>
      <c r="G149" s="117"/>
      <c r="H149" s="117"/>
      <c r="I149" s="117"/>
      <c r="J149" s="117"/>
      <c r="K149" s="117"/>
      <c r="L149" s="117"/>
      <c r="M149" s="117"/>
      <c r="N149" s="117"/>
      <c r="O149" s="117"/>
      <c r="P149" s="440"/>
      <c r="Q149" s="441"/>
      <c r="R149" s="442"/>
      <c r="S149" s="442"/>
      <c r="T149" s="442"/>
      <c r="U149" s="442"/>
      <c r="V149" s="460"/>
      <c r="W149" s="428"/>
      <c r="X149" s="428"/>
      <c r="Y149" s="428"/>
      <c r="Z149" s="429"/>
    </row>
    <row r="150" spans="1:26" s="269" customFormat="1" ht="33.4" customHeight="1" thickTop="1" thickBot="1" x14ac:dyDescent="0.4">
      <c r="A150" s="293"/>
      <c r="B150" s="263"/>
      <c r="C150" s="296"/>
      <c r="D150" s="264"/>
      <c r="E150" s="264"/>
      <c r="F150" s="264"/>
      <c r="G150" s="264"/>
      <c r="H150" s="264"/>
      <c r="I150" s="264"/>
      <c r="J150" s="264"/>
      <c r="K150" s="264"/>
      <c r="L150" s="264"/>
      <c r="M150" s="264"/>
      <c r="N150" s="264"/>
      <c r="O150" s="264"/>
      <c r="P150" s="647" t="s">
        <v>305</v>
      </c>
      <c r="Q150" s="616" t="s">
        <v>51</v>
      </c>
      <c r="R150" s="617"/>
      <c r="S150" s="617"/>
      <c r="T150" s="617"/>
      <c r="U150" s="618"/>
      <c r="V150" s="638" t="s">
        <v>35</v>
      </c>
      <c r="W150" s="639"/>
      <c r="X150" s="639"/>
      <c r="Y150" s="639"/>
      <c r="Z150" s="640"/>
    </row>
    <row r="151" spans="1:26" s="269" customFormat="1" ht="33.4" customHeight="1" thickTop="1" thickBot="1" x14ac:dyDescent="0.4">
      <c r="A151" s="293"/>
      <c r="B151" s="263"/>
      <c r="C151" s="296"/>
      <c r="D151" s="264"/>
      <c r="E151" s="264"/>
      <c r="F151" s="264"/>
      <c r="G151" s="264"/>
      <c r="H151" s="264"/>
      <c r="I151" s="264"/>
      <c r="J151" s="264"/>
      <c r="K151" s="264"/>
      <c r="L151" s="264"/>
      <c r="M151" s="264"/>
      <c r="N151" s="264"/>
      <c r="O151" s="264"/>
      <c r="P151" s="620"/>
      <c r="Q151" s="262" t="s">
        <v>33</v>
      </c>
      <c r="R151" s="314" t="s">
        <v>1</v>
      </c>
      <c r="S151" s="314" t="s">
        <v>2</v>
      </c>
      <c r="T151" s="314" t="s">
        <v>21</v>
      </c>
      <c r="U151" s="364" t="s">
        <v>311</v>
      </c>
      <c r="V151" s="361" t="s">
        <v>36</v>
      </c>
      <c r="W151" s="314" t="s">
        <v>302</v>
      </c>
      <c r="X151" s="362" t="s">
        <v>2</v>
      </c>
      <c r="Y151" s="362" t="s">
        <v>21</v>
      </c>
      <c r="Z151" s="501" t="s">
        <v>311</v>
      </c>
    </row>
    <row r="152" spans="1:26" ht="17.75" customHeight="1" thickTop="1" x14ac:dyDescent="0.35">
      <c r="A152" s="101"/>
      <c r="B152" s="82"/>
      <c r="C152" s="116"/>
      <c r="D152" s="117"/>
      <c r="E152" s="117"/>
      <c r="F152" s="117"/>
      <c r="G152" s="117"/>
      <c r="H152" s="117"/>
      <c r="I152" s="117"/>
      <c r="J152" s="117"/>
      <c r="K152" s="117"/>
      <c r="L152" s="117"/>
      <c r="M152" s="117"/>
      <c r="N152" s="117"/>
      <c r="O152" s="117"/>
      <c r="P152" s="620"/>
      <c r="Q152" s="249" t="s">
        <v>91</v>
      </c>
      <c r="R152" s="239">
        <v>6</v>
      </c>
      <c r="S152" s="239">
        <v>6</v>
      </c>
      <c r="T152" s="239">
        <v>6</v>
      </c>
      <c r="U152" s="393">
        <v>6</v>
      </c>
      <c r="V152" s="252" t="s">
        <v>289</v>
      </c>
      <c r="W152" s="454">
        <v>0.27950000000000003</v>
      </c>
      <c r="X152" s="242">
        <v>0.29799999999999999</v>
      </c>
      <c r="Y152" s="242">
        <v>0.4214</v>
      </c>
      <c r="Z152" s="455">
        <v>1.1000000000000001E-3</v>
      </c>
    </row>
    <row r="153" spans="1:26" ht="17.75" customHeight="1" x14ac:dyDescent="0.35">
      <c r="A153" s="101"/>
      <c r="B153" s="82"/>
      <c r="C153" s="116"/>
      <c r="D153" s="117"/>
      <c r="E153" s="117"/>
      <c r="F153" s="117"/>
      <c r="G153" s="117"/>
      <c r="H153" s="117"/>
      <c r="I153" s="117"/>
      <c r="J153" s="117"/>
      <c r="K153" s="117"/>
      <c r="L153" s="117"/>
      <c r="M153" s="117"/>
      <c r="N153" s="117"/>
      <c r="O153" s="117"/>
      <c r="P153" s="620"/>
      <c r="Q153" s="250" t="s">
        <v>286</v>
      </c>
      <c r="R153" s="240">
        <v>25</v>
      </c>
      <c r="S153" s="240">
        <v>25</v>
      </c>
      <c r="T153" s="240">
        <v>25</v>
      </c>
      <c r="U153" s="394">
        <v>25</v>
      </c>
      <c r="V153" s="253" t="s">
        <v>290</v>
      </c>
      <c r="W153" s="243">
        <v>0.18459999999999999</v>
      </c>
      <c r="X153" s="243">
        <v>0.36919999999999997</v>
      </c>
      <c r="Y153" s="243">
        <v>0.44619999999999999</v>
      </c>
      <c r="Z153" s="244">
        <v>0</v>
      </c>
    </row>
    <row r="154" spans="1:26" ht="17.75" customHeight="1" x14ac:dyDescent="0.35">
      <c r="A154" s="101"/>
      <c r="B154" s="82"/>
      <c r="C154" s="116"/>
      <c r="D154" s="117"/>
      <c r="E154" s="117"/>
      <c r="F154" s="117"/>
      <c r="G154" s="117"/>
      <c r="H154" s="117"/>
      <c r="I154" s="117"/>
      <c r="J154" s="117"/>
      <c r="K154" s="117"/>
      <c r="L154" s="117"/>
      <c r="M154" s="117"/>
      <c r="N154" s="117"/>
      <c r="O154" s="117"/>
      <c r="P154" s="620"/>
      <c r="Q154" s="250" t="s">
        <v>287</v>
      </c>
      <c r="R154" s="240">
        <v>11.2</v>
      </c>
      <c r="S154" s="240">
        <v>11.2</v>
      </c>
      <c r="T154" s="240">
        <v>11.2</v>
      </c>
      <c r="U154" s="394">
        <v>11.2</v>
      </c>
      <c r="V154" s="253" t="s">
        <v>291</v>
      </c>
      <c r="W154" s="243">
        <v>0.27750000000000002</v>
      </c>
      <c r="X154" s="243">
        <v>0.49780000000000002</v>
      </c>
      <c r="Y154" s="243">
        <v>0.22470000000000001</v>
      </c>
      <c r="Z154" s="244">
        <v>0</v>
      </c>
    </row>
    <row r="155" spans="1:26" ht="17.75" customHeight="1" x14ac:dyDescent="0.35">
      <c r="A155" s="101"/>
      <c r="B155" s="82"/>
      <c r="C155" s="116"/>
      <c r="D155" s="117"/>
      <c r="E155" s="117"/>
      <c r="F155" s="117"/>
      <c r="G155" s="117"/>
      <c r="H155" s="117"/>
      <c r="I155" s="117"/>
      <c r="J155" s="117"/>
      <c r="K155" s="117"/>
      <c r="L155" s="117"/>
      <c r="M155" s="117"/>
      <c r="N155" s="117"/>
      <c r="O155" s="117"/>
      <c r="P155" s="620"/>
      <c r="Q155" s="250" t="s">
        <v>40</v>
      </c>
      <c r="R155" s="240">
        <v>10.8</v>
      </c>
      <c r="S155" s="240">
        <v>10.8</v>
      </c>
      <c r="T155" s="240">
        <v>10.8</v>
      </c>
      <c r="U155" s="394">
        <v>10.8</v>
      </c>
      <c r="V155" s="254" t="s">
        <v>292</v>
      </c>
      <c r="W155" s="243">
        <v>1.77E-2</v>
      </c>
      <c r="X155" s="243">
        <v>0.95389999999999997</v>
      </c>
      <c r="Y155" s="243">
        <v>2.8400000000000002E-2</v>
      </c>
      <c r="Z155" s="244">
        <v>0</v>
      </c>
    </row>
    <row r="156" spans="1:26" s="276" customFormat="1" ht="17.75" customHeight="1" thickBot="1" x14ac:dyDescent="0.4">
      <c r="A156" s="293"/>
      <c r="B156" s="263"/>
      <c r="C156" s="264"/>
      <c r="D156" s="264"/>
      <c r="E156" s="264"/>
      <c r="F156" s="264"/>
      <c r="G156" s="264"/>
      <c r="H156" s="264"/>
      <c r="I156" s="264"/>
      <c r="J156" s="264"/>
      <c r="K156" s="264"/>
      <c r="L156" s="264"/>
      <c r="M156" s="264"/>
      <c r="N156" s="264"/>
      <c r="O156" s="264"/>
      <c r="P156" s="620"/>
      <c r="Q156" s="250" t="s">
        <v>288</v>
      </c>
      <c r="R156" s="240">
        <v>2</v>
      </c>
      <c r="S156" s="240">
        <v>2</v>
      </c>
      <c r="T156" s="240">
        <v>2</v>
      </c>
      <c r="U156" s="394">
        <v>2</v>
      </c>
      <c r="V156" s="254" t="s">
        <v>293</v>
      </c>
      <c r="W156" s="243">
        <v>0</v>
      </c>
      <c r="X156" s="243">
        <v>1</v>
      </c>
      <c r="Y156" s="243">
        <v>0</v>
      </c>
      <c r="Z156" s="244">
        <v>0</v>
      </c>
    </row>
    <row r="157" spans="1:26" s="276" customFormat="1" ht="17.75" customHeight="1" thickTop="1" thickBot="1" x14ac:dyDescent="0.4">
      <c r="A157" s="293"/>
      <c r="B157" s="263"/>
      <c r="C157" s="264"/>
      <c r="D157" s="264"/>
      <c r="E157" s="264"/>
      <c r="F157" s="264"/>
      <c r="G157" s="264"/>
      <c r="H157" s="264"/>
      <c r="I157" s="264"/>
      <c r="J157" s="264"/>
      <c r="K157" s="264"/>
      <c r="L157" s="264"/>
      <c r="M157" s="264"/>
      <c r="N157" s="264"/>
      <c r="O157" s="264"/>
      <c r="P157" s="620"/>
      <c r="Q157" s="251" t="s">
        <v>34</v>
      </c>
      <c r="R157" s="241">
        <f>SUM(R152:R156)</f>
        <v>55</v>
      </c>
      <c r="S157" s="241">
        <f>SUM(S152:S156)</f>
        <v>55</v>
      </c>
      <c r="T157" s="241">
        <f>SUM(T152:T156)</f>
        <v>55</v>
      </c>
      <c r="U157" s="395">
        <f>SUM(U152:U156)</f>
        <v>55</v>
      </c>
      <c r="V157" s="254" t="s">
        <v>294</v>
      </c>
      <c r="W157" s="243">
        <v>6.0600000000000001E-2</v>
      </c>
      <c r="X157" s="243">
        <v>0.90910000000000002</v>
      </c>
      <c r="Y157" s="243">
        <v>3.0300000000000001E-2</v>
      </c>
      <c r="Z157" s="244">
        <v>0</v>
      </c>
    </row>
    <row r="158" spans="1:26" s="276" customFormat="1" ht="33" customHeight="1" thickTop="1" x14ac:dyDescent="0.35">
      <c r="A158" s="293"/>
      <c r="B158" s="263"/>
      <c r="C158" s="264"/>
      <c r="D158" s="264"/>
      <c r="E158" s="264"/>
      <c r="F158" s="264"/>
      <c r="G158" s="264"/>
      <c r="H158" s="264"/>
      <c r="I158" s="264"/>
      <c r="J158" s="264"/>
      <c r="K158" s="264"/>
      <c r="L158" s="264"/>
      <c r="M158" s="264"/>
      <c r="N158" s="264"/>
      <c r="O158" s="264"/>
      <c r="P158" s="620"/>
      <c r="Q158" s="92"/>
      <c r="R158" s="137"/>
      <c r="S158" s="137"/>
      <c r="T158" s="137"/>
      <c r="U158" s="137"/>
      <c r="V158" s="254" t="s">
        <v>295</v>
      </c>
      <c r="W158" s="243">
        <v>4.9299999999999997E-2</v>
      </c>
      <c r="X158" s="243">
        <v>0.85919999999999996</v>
      </c>
      <c r="Y158" s="243">
        <v>9.1499999999999998E-2</v>
      </c>
      <c r="Z158" s="244">
        <v>0</v>
      </c>
    </row>
    <row r="159" spans="1:26" s="276" customFormat="1" ht="17.75" customHeight="1" x14ac:dyDescent="0.35">
      <c r="A159" s="293"/>
      <c r="B159" s="263"/>
      <c r="C159" s="264"/>
      <c r="D159" s="264"/>
      <c r="E159" s="264"/>
      <c r="F159" s="264"/>
      <c r="G159" s="264"/>
      <c r="H159" s="264"/>
      <c r="I159" s="264"/>
      <c r="J159" s="264"/>
      <c r="K159" s="264"/>
      <c r="L159" s="264"/>
      <c r="M159" s="264"/>
      <c r="N159" s="264"/>
      <c r="O159" s="264"/>
      <c r="P159" s="620"/>
      <c r="Q159" s="92"/>
      <c r="R159" s="137"/>
      <c r="S159" s="137"/>
      <c r="T159" s="137"/>
      <c r="U159" s="137"/>
      <c r="V159" s="254" t="s">
        <v>296</v>
      </c>
      <c r="W159" s="243">
        <v>9.7199999999999995E-2</v>
      </c>
      <c r="X159" s="243">
        <v>0.61109999999999998</v>
      </c>
      <c r="Y159" s="243">
        <v>0.29170000000000001</v>
      </c>
      <c r="Z159" s="244">
        <v>0</v>
      </c>
    </row>
    <row r="160" spans="1:26" s="276" customFormat="1" ht="17.75" customHeight="1" x14ac:dyDescent="0.35">
      <c r="A160" s="293"/>
      <c r="B160" s="263"/>
      <c r="C160" s="264"/>
      <c r="D160" s="264"/>
      <c r="E160" s="264"/>
      <c r="F160" s="264"/>
      <c r="G160" s="264"/>
      <c r="H160" s="264"/>
      <c r="I160" s="264"/>
      <c r="J160" s="264"/>
      <c r="K160" s="264"/>
      <c r="L160" s="264"/>
      <c r="M160" s="264"/>
      <c r="N160" s="264"/>
      <c r="O160" s="264"/>
      <c r="P160" s="620"/>
      <c r="Q160" s="92"/>
      <c r="R160" s="137"/>
      <c r="S160" s="137"/>
      <c r="T160" s="137"/>
      <c r="U160" s="137"/>
      <c r="V160" s="254" t="s">
        <v>161</v>
      </c>
      <c r="W160" s="243">
        <v>0.26329999999999998</v>
      </c>
      <c r="X160" s="243">
        <v>0.46579999999999999</v>
      </c>
      <c r="Y160" s="243">
        <v>0.26900000000000002</v>
      </c>
      <c r="Z160" s="244">
        <v>1.9E-3</v>
      </c>
    </row>
    <row r="161" spans="1:26" s="276" customFormat="1" ht="17.75" customHeight="1" x14ac:dyDescent="0.35">
      <c r="A161" s="293"/>
      <c r="B161" s="263"/>
      <c r="C161" s="264"/>
      <c r="D161" s="264"/>
      <c r="E161" s="264"/>
      <c r="F161" s="264"/>
      <c r="G161" s="264"/>
      <c r="H161" s="264"/>
      <c r="I161" s="264"/>
      <c r="J161" s="264"/>
      <c r="K161" s="264"/>
      <c r="L161" s="264"/>
      <c r="M161" s="264"/>
      <c r="N161" s="264"/>
      <c r="O161" s="264"/>
      <c r="P161" s="620"/>
      <c r="Q161" s="92"/>
      <c r="R161" s="137"/>
      <c r="S161" s="137"/>
      <c r="T161" s="137"/>
      <c r="U161" s="137"/>
      <c r="V161" s="254" t="s">
        <v>297</v>
      </c>
      <c r="W161" s="243">
        <v>0</v>
      </c>
      <c r="X161" s="243">
        <v>0.97409999999999997</v>
      </c>
      <c r="Y161" s="243">
        <v>2.5899999999999999E-2</v>
      </c>
      <c r="Z161" s="244">
        <v>0</v>
      </c>
    </row>
    <row r="162" spans="1:26" s="276" customFormat="1" ht="17.75" customHeight="1" x14ac:dyDescent="0.35">
      <c r="A162" s="293"/>
      <c r="B162" s="263"/>
      <c r="C162" s="264"/>
      <c r="D162" s="264"/>
      <c r="E162" s="264"/>
      <c r="F162" s="264"/>
      <c r="G162" s="264"/>
      <c r="H162" s="264"/>
      <c r="I162" s="264"/>
      <c r="J162" s="264"/>
      <c r="K162" s="264"/>
      <c r="L162" s="264"/>
      <c r="M162" s="264"/>
      <c r="N162" s="264"/>
      <c r="O162" s="264"/>
      <c r="P162" s="620"/>
      <c r="Q162" s="92"/>
      <c r="R162" s="137"/>
      <c r="S162" s="137"/>
      <c r="T162" s="137"/>
      <c r="U162" s="137"/>
      <c r="V162" s="255" t="s">
        <v>298</v>
      </c>
      <c r="W162" s="245">
        <v>1.6299999999999999E-2</v>
      </c>
      <c r="X162" s="245">
        <v>0.86990000000000001</v>
      </c>
      <c r="Y162" s="245">
        <v>0.1057</v>
      </c>
      <c r="Z162" s="246">
        <v>8.0999999999999996E-3</v>
      </c>
    </row>
    <row r="163" spans="1:26" s="276" customFormat="1" ht="17.75" customHeight="1" thickBot="1" x14ac:dyDescent="0.4">
      <c r="A163" s="293"/>
      <c r="B163" s="263"/>
      <c r="C163" s="264"/>
      <c r="D163" s="264"/>
      <c r="E163" s="264"/>
      <c r="F163" s="264"/>
      <c r="G163" s="264"/>
      <c r="H163" s="264"/>
      <c r="I163" s="264"/>
      <c r="J163" s="264"/>
      <c r="K163" s="264"/>
      <c r="L163" s="264"/>
      <c r="M163" s="264"/>
      <c r="N163" s="264"/>
      <c r="O163" s="264"/>
      <c r="P163" s="621"/>
      <c r="Q163" s="131"/>
      <c r="R163" s="138"/>
      <c r="S163" s="138"/>
      <c r="T163" s="138"/>
      <c r="U163" s="138"/>
      <c r="V163" s="256" t="s">
        <v>191</v>
      </c>
      <c r="W163" s="247">
        <v>0.17050000000000001</v>
      </c>
      <c r="X163" s="247">
        <v>0.80969999999999998</v>
      </c>
      <c r="Y163" s="247">
        <v>1.9800000000000002E-2</v>
      </c>
      <c r="Z163" s="248">
        <v>0</v>
      </c>
    </row>
    <row r="164" spans="1:26" s="276" customFormat="1" ht="17.75" customHeight="1" thickTop="1" thickBot="1" x14ac:dyDescent="0.4">
      <c r="A164" s="293"/>
      <c r="B164" s="297"/>
      <c r="C164" s="631" t="s">
        <v>130</v>
      </c>
      <c r="D164" s="631"/>
      <c r="E164" s="631"/>
      <c r="F164" s="631"/>
      <c r="G164" s="631" t="s">
        <v>129</v>
      </c>
      <c r="H164" s="631"/>
      <c r="I164" s="631"/>
      <c r="J164" s="631"/>
      <c r="K164" s="631" t="s">
        <v>131</v>
      </c>
      <c r="L164" s="631"/>
      <c r="M164" s="631"/>
      <c r="N164" s="631"/>
      <c r="O164" s="292"/>
      <c r="P164" s="459"/>
      <c r="Q164" s="446"/>
      <c r="R164" s="447"/>
      <c r="S164" s="447"/>
      <c r="T164" s="447"/>
      <c r="U164" s="447"/>
      <c r="V164" s="448"/>
      <c r="W164" s="449"/>
      <c r="X164" s="449"/>
      <c r="Y164" s="449"/>
      <c r="Z164" s="514"/>
    </row>
    <row r="165" spans="1:26" s="276" customFormat="1" ht="29.25" customHeight="1" thickTop="1" thickBot="1" x14ac:dyDescent="0.4">
      <c r="A165" s="293"/>
      <c r="B165" s="297"/>
      <c r="C165" s="271"/>
      <c r="P165" s="661" t="s">
        <v>274</v>
      </c>
      <c r="Q165" s="616" t="s">
        <v>51</v>
      </c>
      <c r="R165" s="617"/>
      <c r="S165" s="617"/>
      <c r="T165" s="617"/>
      <c r="U165" s="618"/>
      <c r="V165" s="638" t="s">
        <v>35</v>
      </c>
      <c r="W165" s="639"/>
      <c r="X165" s="639"/>
      <c r="Y165" s="639"/>
      <c r="Z165" s="640"/>
    </row>
    <row r="166" spans="1:26" s="276" customFormat="1" ht="29.25" customHeight="1" thickTop="1" thickBot="1" x14ac:dyDescent="0.4">
      <c r="A166" s="293"/>
      <c r="B166" s="297"/>
      <c r="C166" s="615" t="s">
        <v>79</v>
      </c>
      <c r="D166" s="615"/>
      <c r="E166" s="615"/>
      <c r="F166" s="615"/>
      <c r="G166" s="615"/>
      <c r="H166" s="615"/>
      <c r="I166" s="615"/>
      <c r="J166" s="615"/>
      <c r="K166" s="615"/>
      <c r="L166" s="615"/>
      <c r="M166" s="615"/>
      <c r="N166" s="615"/>
      <c r="O166" s="271"/>
      <c r="P166" s="642"/>
      <c r="Q166" s="262" t="s">
        <v>313</v>
      </c>
      <c r="R166" s="314" t="s">
        <v>1</v>
      </c>
      <c r="S166" s="314" t="s">
        <v>2</v>
      </c>
      <c r="T166" s="314" t="s">
        <v>21</v>
      </c>
      <c r="U166" s="364" t="s">
        <v>311</v>
      </c>
      <c r="V166" s="361" t="s">
        <v>36</v>
      </c>
      <c r="W166" s="314" t="s">
        <v>302</v>
      </c>
      <c r="X166" s="362" t="s">
        <v>2</v>
      </c>
      <c r="Y166" s="362" t="s">
        <v>21</v>
      </c>
      <c r="Z166" s="513" t="s">
        <v>311</v>
      </c>
    </row>
    <row r="167" spans="1:26" s="276" customFormat="1" ht="14.65" customHeight="1" thickTop="1" x14ac:dyDescent="0.35">
      <c r="A167" s="293"/>
      <c r="B167" s="297"/>
      <c r="C167" s="615" t="s">
        <v>80</v>
      </c>
      <c r="D167" s="615"/>
      <c r="E167" s="615"/>
      <c r="F167" s="615"/>
      <c r="G167" s="615"/>
      <c r="H167" s="615"/>
      <c r="I167" s="615"/>
      <c r="J167" s="615"/>
      <c r="K167" s="615"/>
      <c r="L167" s="615"/>
      <c r="M167" s="615"/>
      <c r="N167" s="615"/>
      <c r="O167" s="271"/>
      <c r="P167" s="642"/>
      <c r="Q167" s="410" t="s">
        <v>277</v>
      </c>
      <c r="R167" s="308"/>
      <c r="S167" s="308"/>
      <c r="T167" s="308"/>
      <c r="U167" s="309"/>
      <c r="V167" s="277" t="s">
        <v>220</v>
      </c>
      <c r="W167" s="310">
        <v>0.37</v>
      </c>
      <c r="X167" s="310">
        <v>0.53</v>
      </c>
      <c r="Y167" s="310">
        <v>0.09</v>
      </c>
      <c r="Z167" s="311">
        <v>0.01</v>
      </c>
    </row>
    <row r="168" spans="1:26" s="276" customFormat="1" ht="17.75" customHeight="1" x14ac:dyDescent="0.35">
      <c r="A168" s="293"/>
      <c r="B168" s="297"/>
      <c r="C168" s="271"/>
      <c r="D168" s="271"/>
      <c r="E168" s="271"/>
      <c r="F168" s="271"/>
      <c r="G168" s="271"/>
      <c r="H168" s="271"/>
      <c r="I168" s="271"/>
      <c r="J168" s="271"/>
      <c r="K168" s="271"/>
      <c r="L168" s="271"/>
      <c r="M168" s="271"/>
      <c r="N168" s="271"/>
      <c r="O168" s="271"/>
      <c r="P168" s="642"/>
      <c r="Q168" s="281" t="s">
        <v>204</v>
      </c>
      <c r="R168" s="285">
        <v>3</v>
      </c>
      <c r="S168" s="285">
        <v>3</v>
      </c>
      <c r="T168" s="285">
        <v>3</v>
      </c>
      <c r="U168" s="286">
        <v>5</v>
      </c>
      <c r="V168" s="281" t="s">
        <v>221</v>
      </c>
      <c r="W168" s="266">
        <v>0.03</v>
      </c>
      <c r="X168" s="266">
        <v>0.94</v>
      </c>
      <c r="Y168" s="266">
        <v>0.03</v>
      </c>
      <c r="Z168" s="288">
        <v>0</v>
      </c>
    </row>
    <row r="169" spans="1:26" s="276" customFormat="1" ht="17.75" customHeight="1" x14ac:dyDescent="0.35">
      <c r="B169" s="297"/>
      <c r="C169" s="615" t="s">
        <v>77</v>
      </c>
      <c r="D169" s="615"/>
      <c r="E169" s="615"/>
      <c r="F169" s="615"/>
      <c r="G169" s="615"/>
      <c r="H169" s="615"/>
      <c r="I169" s="615"/>
      <c r="J169" s="615"/>
      <c r="K169" s="615"/>
      <c r="L169" s="615"/>
      <c r="M169" s="615"/>
      <c r="N169" s="615"/>
      <c r="O169" s="271"/>
      <c r="P169" s="642"/>
      <c r="Q169" s="281" t="s">
        <v>205</v>
      </c>
      <c r="R169" s="285">
        <v>6</v>
      </c>
      <c r="S169" s="285">
        <v>6</v>
      </c>
      <c r="T169" s="285">
        <v>6</v>
      </c>
      <c r="U169" s="286">
        <v>8</v>
      </c>
      <c r="V169" s="281" t="s">
        <v>222</v>
      </c>
      <c r="W169" s="266">
        <v>0.13</v>
      </c>
      <c r="X169" s="266">
        <v>0.85</v>
      </c>
      <c r="Y169" s="266">
        <v>0.02</v>
      </c>
      <c r="Z169" s="288">
        <v>0</v>
      </c>
    </row>
    <row r="170" spans="1:26" s="276" customFormat="1" ht="17.75" customHeight="1" x14ac:dyDescent="0.35">
      <c r="A170" s="273" t="s">
        <v>72</v>
      </c>
      <c r="B170" s="297"/>
      <c r="C170" s="615" t="s">
        <v>78</v>
      </c>
      <c r="D170" s="615"/>
      <c r="E170" s="615"/>
      <c r="F170" s="615"/>
      <c r="G170" s="615"/>
      <c r="H170" s="615"/>
      <c r="I170" s="615"/>
      <c r="J170" s="615"/>
      <c r="K170" s="615"/>
      <c r="L170" s="615"/>
      <c r="M170" s="615"/>
      <c r="N170" s="615"/>
      <c r="O170" s="271"/>
      <c r="P170" s="642"/>
      <c r="Q170" s="281" t="s">
        <v>206</v>
      </c>
      <c r="R170" s="285">
        <v>1</v>
      </c>
      <c r="S170" s="285">
        <v>1</v>
      </c>
      <c r="T170" s="285">
        <v>1</v>
      </c>
      <c r="U170" s="286">
        <v>1</v>
      </c>
      <c r="V170" s="281" t="s">
        <v>223</v>
      </c>
      <c r="W170" s="266">
        <v>0.01</v>
      </c>
      <c r="X170" s="266">
        <v>0.71</v>
      </c>
      <c r="Y170" s="266">
        <v>0.28000000000000003</v>
      </c>
      <c r="Z170" s="288">
        <v>0</v>
      </c>
    </row>
    <row r="171" spans="1:26" s="276" customFormat="1" ht="17.75" customHeight="1" thickBot="1" x14ac:dyDescent="0.4">
      <c r="A171" s="276" t="s">
        <v>73</v>
      </c>
      <c r="B171" s="297"/>
      <c r="C171" s="271"/>
      <c r="P171" s="642"/>
      <c r="Q171" s="281" t="s">
        <v>184</v>
      </c>
      <c r="R171" s="285">
        <v>10</v>
      </c>
      <c r="S171" s="285">
        <v>10</v>
      </c>
      <c r="T171" s="285">
        <v>10</v>
      </c>
      <c r="U171" s="286">
        <v>15</v>
      </c>
      <c r="V171" s="367" t="s">
        <v>161</v>
      </c>
      <c r="W171" s="275">
        <v>0.28999999999999998</v>
      </c>
      <c r="X171" s="275">
        <v>0.56999999999999995</v>
      </c>
      <c r="Y171" s="275">
        <v>0.13</v>
      </c>
      <c r="Z171" s="304">
        <v>0.01</v>
      </c>
    </row>
    <row r="172" spans="1:26" s="276" customFormat="1" ht="17.75" customHeight="1" thickTop="1" thickBot="1" x14ac:dyDescent="0.4">
      <c r="A172" s="276" t="s">
        <v>74</v>
      </c>
      <c r="B172" s="297"/>
      <c r="C172" s="271"/>
      <c r="P172" s="642"/>
      <c r="Q172" s="367" t="s">
        <v>40</v>
      </c>
      <c r="R172" s="325">
        <v>3</v>
      </c>
      <c r="S172" s="325">
        <v>3</v>
      </c>
      <c r="T172" s="325">
        <v>3</v>
      </c>
      <c r="U172" s="383">
        <v>4</v>
      </c>
      <c r="V172" s="337"/>
      <c r="W172" s="350"/>
      <c r="X172" s="350"/>
      <c r="Y172" s="350"/>
      <c r="Z172" s="351"/>
    </row>
    <row r="173" spans="1:26" s="276" customFormat="1" ht="17.75" customHeight="1" thickTop="1" thickBot="1" x14ac:dyDescent="0.4">
      <c r="B173" s="297"/>
      <c r="C173" s="271"/>
      <c r="P173" s="642"/>
      <c r="Q173" s="284" t="s">
        <v>207</v>
      </c>
      <c r="R173" s="342">
        <v>23</v>
      </c>
      <c r="S173" s="342">
        <v>23</v>
      </c>
      <c r="T173" s="342">
        <v>23</v>
      </c>
      <c r="U173" s="343">
        <v>33</v>
      </c>
      <c r="V173" s="338"/>
      <c r="W173" s="291"/>
      <c r="X173" s="291"/>
      <c r="Y173" s="291"/>
      <c r="Z173" s="347"/>
    </row>
    <row r="174" spans="1:26" s="276" customFormat="1" ht="15" customHeight="1" thickTop="1" x14ac:dyDescent="0.35">
      <c r="A174" s="276" t="s">
        <v>75</v>
      </c>
      <c r="B174" s="297"/>
      <c r="C174" s="271"/>
      <c r="P174" s="642"/>
      <c r="Q174" s="411" t="s">
        <v>275</v>
      </c>
      <c r="R174" s="326"/>
      <c r="S174" s="326"/>
      <c r="T174" s="326"/>
      <c r="U174" s="412"/>
      <c r="V174" s="338"/>
      <c r="W174" s="291"/>
      <c r="X174" s="291"/>
      <c r="Y174" s="291"/>
      <c r="Z174" s="347"/>
    </row>
    <row r="175" spans="1:26" s="276" customFormat="1" ht="17.75" customHeight="1" x14ac:dyDescent="0.35">
      <c r="A175" s="276" t="s">
        <v>76</v>
      </c>
      <c r="B175" s="297"/>
      <c r="C175" s="271"/>
      <c r="P175" s="642"/>
      <c r="Q175" s="281" t="s">
        <v>208</v>
      </c>
      <c r="R175" s="285">
        <v>4</v>
      </c>
      <c r="S175" s="285">
        <v>4</v>
      </c>
      <c r="T175" s="285">
        <v>4</v>
      </c>
      <c r="U175" s="286">
        <v>6</v>
      </c>
      <c r="V175" s="338"/>
      <c r="W175" s="291"/>
      <c r="X175" s="291"/>
      <c r="Y175" s="291"/>
      <c r="Z175" s="347"/>
    </row>
    <row r="176" spans="1:26" s="276" customFormat="1" ht="17.75" customHeight="1" x14ac:dyDescent="0.35">
      <c r="B176" s="297"/>
      <c r="C176" s="271"/>
      <c r="P176" s="642"/>
      <c r="Q176" s="281" t="s">
        <v>209</v>
      </c>
      <c r="R176" s="285">
        <v>4</v>
      </c>
      <c r="S176" s="285">
        <v>4</v>
      </c>
      <c r="T176" s="285">
        <v>4</v>
      </c>
      <c r="U176" s="286">
        <v>6</v>
      </c>
      <c r="V176" s="338"/>
      <c r="W176" s="291"/>
      <c r="X176" s="291"/>
      <c r="Y176" s="291"/>
      <c r="Z176" s="347"/>
    </row>
    <row r="177" spans="2:26" s="276" customFormat="1" ht="17.75" customHeight="1" x14ac:dyDescent="0.35">
      <c r="B177" s="297"/>
      <c r="C177" s="271"/>
      <c r="P177" s="642"/>
      <c r="Q177" s="281" t="s">
        <v>205</v>
      </c>
      <c r="R177" s="285">
        <v>5</v>
      </c>
      <c r="S177" s="285">
        <v>5</v>
      </c>
      <c r="T177" s="285">
        <v>5</v>
      </c>
      <c r="U177" s="286">
        <v>7</v>
      </c>
      <c r="V177" s="338"/>
      <c r="W177" s="291"/>
      <c r="X177" s="291"/>
      <c r="Y177" s="291"/>
      <c r="Z177" s="347"/>
    </row>
    <row r="178" spans="2:26" s="276" customFormat="1" ht="17.75" customHeight="1" x14ac:dyDescent="0.35">
      <c r="B178" s="297"/>
      <c r="C178" s="271"/>
      <c r="P178" s="642"/>
      <c r="Q178" s="281" t="s">
        <v>210</v>
      </c>
      <c r="R178" s="285">
        <v>8</v>
      </c>
      <c r="S178" s="285">
        <v>8</v>
      </c>
      <c r="T178" s="285">
        <v>8</v>
      </c>
      <c r="U178" s="286">
        <v>12</v>
      </c>
      <c r="V178" s="338"/>
      <c r="W178" s="291"/>
      <c r="X178" s="291"/>
      <c r="Y178" s="291"/>
      <c r="Z178" s="347"/>
    </row>
    <row r="179" spans="2:26" s="276" customFormat="1" ht="17.75" customHeight="1" thickBot="1" x14ac:dyDescent="0.4">
      <c r="B179" s="297"/>
      <c r="P179" s="642"/>
      <c r="Q179" s="367" t="s">
        <v>211</v>
      </c>
      <c r="R179" s="325">
        <v>2</v>
      </c>
      <c r="S179" s="325">
        <v>2</v>
      </c>
      <c r="T179" s="325">
        <v>2</v>
      </c>
      <c r="U179" s="383">
        <v>2</v>
      </c>
      <c r="V179" s="338"/>
      <c r="W179" s="291"/>
      <c r="X179" s="291"/>
      <c r="Y179" s="291"/>
      <c r="Z179" s="347"/>
    </row>
    <row r="180" spans="2:26" s="276" customFormat="1" ht="17.75" customHeight="1" thickTop="1" thickBot="1" x14ac:dyDescent="0.4">
      <c r="B180" s="297"/>
      <c r="P180" s="642"/>
      <c r="Q180" s="284" t="s">
        <v>207</v>
      </c>
      <c r="R180" s="342">
        <v>23</v>
      </c>
      <c r="S180" s="342">
        <v>23</v>
      </c>
      <c r="T180" s="342">
        <v>23</v>
      </c>
      <c r="U180" s="343">
        <v>33</v>
      </c>
      <c r="V180" s="338"/>
      <c r="W180" s="291"/>
      <c r="X180" s="291"/>
      <c r="Y180" s="291"/>
      <c r="Z180" s="347"/>
    </row>
    <row r="181" spans="2:26" s="276" customFormat="1" ht="14.65" customHeight="1" thickTop="1" x14ac:dyDescent="0.35">
      <c r="B181" s="297"/>
      <c r="P181" s="642"/>
      <c r="Q181" s="411" t="s">
        <v>276</v>
      </c>
      <c r="R181" s="326"/>
      <c r="S181" s="326"/>
      <c r="T181" s="326"/>
      <c r="U181" s="412"/>
      <c r="V181" s="338"/>
      <c r="W181" s="291"/>
      <c r="X181" s="291"/>
      <c r="Y181" s="291"/>
      <c r="Z181" s="347"/>
    </row>
    <row r="182" spans="2:26" ht="17.75" customHeight="1" x14ac:dyDescent="0.35">
      <c r="P182" s="642"/>
      <c r="Q182" s="281" t="s">
        <v>204</v>
      </c>
      <c r="R182" s="285">
        <v>3</v>
      </c>
      <c r="S182" s="285">
        <v>3</v>
      </c>
      <c r="T182" s="285">
        <v>3</v>
      </c>
      <c r="U182" s="286">
        <v>3</v>
      </c>
      <c r="W182" s="291"/>
      <c r="X182" s="291"/>
      <c r="Y182" s="291"/>
      <c r="Z182" s="347"/>
    </row>
    <row r="183" spans="2:26" ht="17.75" customHeight="1" x14ac:dyDescent="0.35">
      <c r="P183" s="642"/>
      <c r="Q183" s="281" t="s">
        <v>212</v>
      </c>
      <c r="R183" s="285">
        <v>1</v>
      </c>
      <c r="S183" s="285">
        <v>1</v>
      </c>
      <c r="T183" s="285">
        <v>1</v>
      </c>
      <c r="U183" s="286">
        <v>1</v>
      </c>
      <c r="W183" s="291"/>
      <c r="X183" s="291"/>
      <c r="Y183" s="291"/>
      <c r="Z183" s="347"/>
    </row>
    <row r="184" spans="2:26" ht="17.75" customHeight="1" x14ac:dyDescent="0.35">
      <c r="P184" s="642"/>
      <c r="Q184" s="281" t="s">
        <v>213</v>
      </c>
      <c r="R184" s="285">
        <v>2</v>
      </c>
      <c r="S184" s="285">
        <v>2</v>
      </c>
      <c r="T184" s="285">
        <v>2</v>
      </c>
      <c r="U184" s="286">
        <v>2</v>
      </c>
      <c r="W184" s="291"/>
      <c r="X184" s="291"/>
      <c r="Y184" s="291"/>
      <c r="Z184" s="347"/>
    </row>
    <row r="185" spans="2:26" ht="17.75" customHeight="1" x14ac:dyDescent="0.35">
      <c r="P185" s="642"/>
      <c r="Q185" s="281" t="s">
        <v>205</v>
      </c>
      <c r="R185" s="285">
        <v>5</v>
      </c>
      <c r="S185" s="285">
        <v>5</v>
      </c>
      <c r="T185" s="285">
        <v>5</v>
      </c>
      <c r="U185" s="286">
        <v>5</v>
      </c>
      <c r="W185" s="291"/>
      <c r="X185" s="291"/>
      <c r="Y185" s="291"/>
      <c r="Z185" s="347"/>
    </row>
    <row r="186" spans="2:26" ht="17.75" customHeight="1" x14ac:dyDescent="0.35">
      <c r="P186" s="642"/>
      <c r="Q186" s="281" t="s">
        <v>184</v>
      </c>
      <c r="R186" s="285">
        <v>10</v>
      </c>
      <c r="S186" s="285">
        <v>10</v>
      </c>
      <c r="T186" s="285">
        <v>10</v>
      </c>
      <c r="U186" s="286">
        <v>10</v>
      </c>
      <c r="W186" s="291"/>
      <c r="X186" s="291"/>
      <c r="Y186" s="291"/>
      <c r="Z186" s="347"/>
    </row>
    <row r="187" spans="2:26" ht="17.75" customHeight="1" thickBot="1" x14ac:dyDescent="0.4">
      <c r="P187" s="642"/>
      <c r="Q187" s="367" t="s">
        <v>40</v>
      </c>
      <c r="R187" s="325">
        <v>2</v>
      </c>
      <c r="S187" s="325">
        <v>2</v>
      </c>
      <c r="T187" s="325">
        <v>2</v>
      </c>
      <c r="U187" s="383">
        <v>2</v>
      </c>
      <c r="W187" s="291"/>
      <c r="X187" s="291"/>
      <c r="Y187" s="291"/>
      <c r="Z187" s="347"/>
    </row>
    <row r="188" spans="2:26" ht="17.75" customHeight="1" thickTop="1" thickBot="1" x14ac:dyDescent="0.4">
      <c r="P188" s="642"/>
      <c r="Q188" s="284" t="s">
        <v>207</v>
      </c>
      <c r="R188" s="342">
        <f>SUM(R182:R187)</f>
        <v>23</v>
      </c>
      <c r="S188" s="342">
        <v>23</v>
      </c>
      <c r="T188" s="342">
        <v>23</v>
      </c>
      <c r="U188" s="343">
        <v>23</v>
      </c>
      <c r="W188" s="291"/>
      <c r="X188" s="291"/>
      <c r="Y188" s="291"/>
      <c r="Z188" s="347"/>
    </row>
    <row r="189" spans="2:26" ht="17.75" customHeight="1" thickTop="1" x14ac:dyDescent="0.35">
      <c r="P189" s="642"/>
      <c r="Q189" s="404" t="s">
        <v>215</v>
      </c>
      <c r="R189" s="326">
        <v>10</v>
      </c>
      <c r="S189" s="326">
        <v>10</v>
      </c>
      <c r="T189" s="326">
        <v>10</v>
      </c>
      <c r="U189" s="412">
        <v>10</v>
      </c>
      <c r="W189" s="291"/>
      <c r="X189" s="291"/>
      <c r="Y189" s="291"/>
      <c r="Z189" s="347"/>
    </row>
    <row r="190" spans="2:26" ht="17.75" customHeight="1" x14ac:dyDescent="0.35">
      <c r="P190" s="642"/>
      <c r="Q190" s="281" t="s">
        <v>216</v>
      </c>
      <c r="R190" s="285">
        <v>17</v>
      </c>
      <c r="S190" s="285">
        <v>17</v>
      </c>
      <c r="T190" s="285">
        <v>17</v>
      </c>
      <c r="U190" s="286">
        <v>17</v>
      </c>
      <c r="W190" s="291"/>
      <c r="X190" s="291"/>
      <c r="Y190" s="291"/>
      <c r="Z190" s="347"/>
    </row>
    <row r="191" spans="2:26" ht="17.75" customHeight="1" x14ac:dyDescent="0.35">
      <c r="P191" s="642"/>
      <c r="Q191" s="281" t="s">
        <v>217</v>
      </c>
      <c r="R191" s="285">
        <v>17</v>
      </c>
      <c r="S191" s="285">
        <v>17</v>
      </c>
      <c r="T191" s="285">
        <v>17</v>
      </c>
      <c r="U191" s="286">
        <v>17</v>
      </c>
      <c r="W191" s="291"/>
      <c r="X191" s="291"/>
      <c r="Y191" s="291"/>
      <c r="Z191" s="347"/>
    </row>
    <row r="192" spans="2:26" ht="17.75" customHeight="1" x14ac:dyDescent="0.35">
      <c r="P192" s="642"/>
      <c r="Q192" s="281" t="s">
        <v>218</v>
      </c>
      <c r="R192" s="285">
        <v>17</v>
      </c>
      <c r="S192" s="285">
        <v>17</v>
      </c>
      <c r="T192" s="285">
        <v>17</v>
      </c>
      <c r="U192" s="286">
        <v>17</v>
      </c>
      <c r="W192" s="291"/>
      <c r="X192" s="291"/>
      <c r="Y192" s="291"/>
      <c r="Z192" s="347"/>
    </row>
    <row r="193" spans="2:26" ht="17.75" customHeight="1" x14ac:dyDescent="0.35">
      <c r="P193" s="642"/>
      <c r="Q193" s="281" t="s">
        <v>307</v>
      </c>
      <c r="R193" s="285">
        <v>25</v>
      </c>
      <c r="S193" s="285">
        <v>25</v>
      </c>
      <c r="T193" s="285">
        <v>25</v>
      </c>
      <c r="U193" s="286">
        <v>25</v>
      </c>
      <c r="W193" s="291"/>
      <c r="X193" s="291"/>
      <c r="Y193" s="291"/>
      <c r="Z193" s="347"/>
    </row>
    <row r="194" spans="2:26" ht="17.75" customHeight="1" thickBot="1" x14ac:dyDescent="0.4">
      <c r="P194" s="642"/>
      <c r="Q194" s="305" t="s">
        <v>219</v>
      </c>
      <c r="R194" s="324">
        <v>2</v>
      </c>
      <c r="S194" s="324">
        <v>2</v>
      </c>
      <c r="T194" s="324">
        <v>2</v>
      </c>
      <c r="U194" s="407">
        <v>2</v>
      </c>
      <c r="W194" s="291"/>
      <c r="X194" s="291"/>
      <c r="Y194" s="291"/>
      <c r="Z194" s="347"/>
    </row>
    <row r="195" spans="2:26" s="269" customFormat="1" ht="17.75" customHeight="1" thickTop="1" thickBot="1" x14ac:dyDescent="0.4">
      <c r="B195" s="270"/>
      <c r="P195" s="643"/>
      <c r="Q195" s="284" t="s">
        <v>207</v>
      </c>
      <c r="R195" s="342">
        <f>SUM(R189:R194)</f>
        <v>88</v>
      </c>
      <c r="S195" s="342">
        <f t="shared" ref="S195:U195" si="10">SUM(S189:S194)</f>
        <v>88</v>
      </c>
      <c r="T195" s="342">
        <f t="shared" si="10"/>
        <v>88</v>
      </c>
      <c r="U195" s="342">
        <f t="shared" si="10"/>
        <v>88</v>
      </c>
      <c r="V195" s="339"/>
      <c r="W195" s="348"/>
      <c r="X195" s="348"/>
      <c r="Y195" s="348"/>
      <c r="Z195" s="349"/>
    </row>
    <row r="196" spans="2:26" s="269" customFormat="1" ht="17.75" customHeight="1" thickTop="1" thickBot="1" x14ac:dyDescent="0.4">
      <c r="B196" s="270"/>
      <c r="P196" s="440"/>
      <c r="Q196" s="441"/>
      <c r="R196" s="442"/>
      <c r="S196" s="442"/>
      <c r="T196" s="442"/>
      <c r="U196" s="442"/>
      <c r="V196" s="460"/>
      <c r="W196" s="428"/>
      <c r="X196" s="428"/>
      <c r="Y196" s="428"/>
      <c r="Z196" s="429"/>
    </row>
    <row r="197" spans="2:26" ht="33.4" customHeight="1" thickTop="1" thickBot="1" x14ac:dyDescent="0.4">
      <c r="P197" s="659" t="s">
        <v>284</v>
      </c>
      <c r="Q197" s="662" t="s">
        <v>51</v>
      </c>
      <c r="R197" s="663"/>
      <c r="S197" s="663"/>
      <c r="T197" s="663"/>
      <c r="U197" s="664"/>
      <c r="V197" s="662" t="s">
        <v>35</v>
      </c>
      <c r="W197" s="663"/>
      <c r="X197" s="663"/>
      <c r="Y197" s="663"/>
      <c r="Z197" s="664"/>
    </row>
    <row r="198" spans="2:26" ht="33.4" customHeight="1" thickTop="1" x14ac:dyDescent="0.35">
      <c r="P198" s="660"/>
      <c r="Q198" s="471" t="s">
        <v>33</v>
      </c>
      <c r="R198" s="472" t="s">
        <v>1</v>
      </c>
      <c r="S198" s="472" t="s">
        <v>2</v>
      </c>
      <c r="T198" s="472" t="s">
        <v>21</v>
      </c>
      <c r="U198" s="473" t="s">
        <v>311</v>
      </c>
      <c r="V198" s="474" t="s">
        <v>36</v>
      </c>
      <c r="W198" s="475" t="s">
        <v>302</v>
      </c>
      <c r="X198" s="163" t="s">
        <v>2</v>
      </c>
      <c r="Y198" s="163" t="s">
        <v>21</v>
      </c>
      <c r="Z198" s="515" t="s">
        <v>311</v>
      </c>
    </row>
    <row r="199" spans="2:26" ht="17.75" customHeight="1" x14ac:dyDescent="0.35">
      <c r="P199" s="660"/>
      <c r="Q199" s="476" t="s">
        <v>314</v>
      </c>
      <c r="R199" s="478">
        <v>51</v>
      </c>
      <c r="S199" s="478">
        <v>51</v>
      </c>
      <c r="T199" s="478">
        <v>51</v>
      </c>
      <c r="U199" s="479">
        <v>51</v>
      </c>
      <c r="V199" s="424" t="s">
        <v>316</v>
      </c>
      <c r="W199" s="480">
        <v>0.49</v>
      </c>
      <c r="X199" s="480">
        <v>0.38</v>
      </c>
      <c r="Y199" s="480">
        <v>0.03</v>
      </c>
      <c r="Z199" s="439">
        <v>0.01</v>
      </c>
    </row>
    <row r="200" spans="2:26" ht="17.649999999999999" customHeight="1" x14ac:dyDescent="0.35">
      <c r="P200" s="660"/>
      <c r="Q200" s="481"/>
      <c r="R200" s="477"/>
      <c r="S200" s="478"/>
      <c r="T200" s="478"/>
      <c r="U200" s="479"/>
      <c r="V200" s="482" t="s">
        <v>315</v>
      </c>
      <c r="W200" s="483"/>
      <c r="X200" s="483"/>
      <c r="Y200" s="483"/>
      <c r="Z200" s="484"/>
    </row>
    <row r="201" spans="2:26" s="269" customFormat="1" ht="17.649999999999999" customHeight="1" x14ac:dyDescent="0.35">
      <c r="B201" s="270"/>
      <c r="P201" s="660"/>
      <c r="Q201" s="481"/>
      <c r="R201" s="477"/>
      <c r="S201" s="478"/>
      <c r="T201" s="478"/>
      <c r="U201" s="479"/>
      <c r="V201" s="485" t="s">
        <v>317</v>
      </c>
      <c r="W201" s="486">
        <v>0.09</v>
      </c>
      <c r="X201" s="486">
        <v>0.79</v>
      </c>
      <c r="Y201" s="486">
        <v>0.01</v>
      </c>
      <c r="Z201" s="487">
        <v>0.01</v>
      </c>
    </row>
    <row r="202" spans="2:26" s="269" customFormat="1" ht="17.649999999999999" customHeight="1" x14ac:dyDescent="0.35">
      <c r="B202" s="270"/>
      <c r="P202" s="660"/>
      <c r="Q202" s="481"/>
      <c r="R202" s="477"/>
      <c r="S202" s="478"/>
      <c r="T202" s="478"/>
      <c r="U202" s="479"/>
      <c r="V202" s="485" t="s">
        <v>318</v>
      </c>
      <c r="W202" s="488"/>
      <c r="X202" s="488"/>
      <c r="Y202" s="488"/>
      <c r="Z202" s="489"/>
    </row>
    <row r="203" spans="2:26" s="269" customFormat="1" ht="17.649999999999999" customHeight="1" x14ac:dyDescent="0.35">
      <c r="B203" s="270"/>
      <c r="P203" s="660"/>
      <c r="Q203" s="481"/>
      <c r="R203" s="477"/>
      <c r="S203" s="478"/>
      <c r="T203" s="478"/>
      <c r="U203" s="479"/>
      <c r="V203" s="424" t="s">
        <v>319</v>
      </c>
      <c r="W203" s="480">
        <v>0.32</v>
      </c>
      <c r="X203" s="480">
        <v>0.55000000000000004</v>
      </c>
      <c r="Y203" s="480">
        <v>0</v>
      </c>
      <c r="Z203" s="439">
        <v>0</v>
      </c>
    </row>
    <row r="204" spans="2:26" s="269" customFormat="1" ht="17.649999999999999" customHeight="1" x14ac:dyDescent="0.35">
      <c r="B204" s="270"/>
      <c r="P204" s="660"/>
      <c r="Q204" s="481"/>
      <c r="R204" s="477"/>
      <c r="S204" s="478"/>
      <c r="T204" s="478"/>
      <c r="U204" s="479"/>
      <c r="V204" s="482" t="s">
        <v>320</v>
      </c>
      <c r="W204" s="490"/>
      <c r="X204" s="490"/>
      <c r="Y204" s="490"/>
      <c r="Z204" s="491"/>
    </row>
    <row r="205" spans="2:26" s="269" customFormat="1" ht="17.649999999999999" customHeight="1" x14ac:dyDescent="0.35">
      <c r="B205" s="270"/>
      <c r="P205" s="660"/>
      <c r="Q205" s="481"/>
      <c r="R205" s="477"/>
      <c r="S205" s="478"/>
      <c r="T205" s="478"/>
      <c r="U205" s="479"/>
      <c r="V205" s="485" t="s">
        <v>321</v>
      </c>
      <c r="W205" s="486">
        <v>0.42</v>
      </c>
      <c r="X205" s="486">
        <v>0.55000000000000004</v>
      </c>
      <c r="Y205" s="486">
        <v>0</v>
      </c>
      <c r="Z205" s="487">
        <v>0</v>
      </c>
    </row>
    <row r="206" spans="2:26" s="269" customFormat="1" ht="17.649999999999999" customHeight="1" x14ac:dyDescent="0.35">
      <c r="B206" s="270"/>
      <c r="P206" s="660"/>
      <c r="Q206" s="481"/>
      <c r="R206" s="477"/>
      <c r="S206" s="478"/>
      <c r="T206" s="478"/>
      <c r="U206" s="479"/>
      <c r="V206" s="485" t="s">
        <v>322</v>
      </c>
      <c r="W206" s="486"/>
      <c r="X206" s="486"/>
      <c r="Y206" s="486"/>
      <c r="Z206" s="487"/>
    </row>
    <row r="207" spans="2:26" s="269" customFormat="1" ht="17.649999999999999" customHeight="1" x14ac:dyDescent="0.35">
      <c r="B207" s="270"/>
      <c r="P207" s="660"/>
      <c r="Q207" s="481"/>
      <c r="R207" s="477"/>
      <c r="S207" s="478"/>
      <c r="T207" s="478"/>
      <c r="U207" s="479"/>
      <c r="V207" s="424" t="s">
        <v>323</v>
      </c>
      <c r="W207" s="480">
        <v>0.3</v>
      </c>
      <c r="X207" s="480">
        <v>0.53</v>
      </c>
      <c r="Y207" s="480">
        <v>0.03</v>
      </c>
      <c r="Z207" s="439">
        <v>0.01</v>
      </c>
    </row>
    <row r="208" spans="2:26" s="269" customFormat="1" ht="17.649999999999999" customHeight="1" thickBot="1" x14ac:dyDescent="0.4">
      <c r="B208" s="270"/>
      <c r="P208" s="665"/>
      <c r="Q208" s="492"/>
      <c r="R208" s="493"/>
      <c r="S208" s="494"/>
      <c r="T208" s="494"/>
      <c r="U208" s="495"/>
      <c r="V208" s="496" t="s">
        <v>324</v>
      </c>
      <c r="W208" s="497"/>
      <c r="X208" s="497"/>
      <c r="Y208" s="497"/>
      <c r="Z208" s="498"/>
    </row>
    <row r="209" spans="2:26" ht="17.75" customHeight="1" thickTop="1" thickBot="1" x14ac:dyDescent="0.4">
      <c r="P209" s="440"/>
      <c r="Q209" s="441"/>
      <c r="R209" s="442"/>
      <c r="S209" s="442"/>
      <c r="T209" s="442"/>
      <c r="U209" s="442"/>
      <c r="V209" s="460"/>
      <c r="W209" s="428"/>
      <c r="X209" s="428"/>
      <c r="Y209" s="428"/>
      <c r="Z209" s="429"/>
    </row>
    <row r="210" spans="2:26" s="180" customFormat="1" ht="33.4" customHeight="1" thickTop="1" thickBot="1" x14ac:dyDescent="0.4">
      <c r="B210" s="568"/>
      <c r="P210" s="659" t="s">
        <v>306</v>
      </c>
      <c r="Q210" s="662" t="s">
        <v>51</v>
      </c>
      <c r="R210" s="663"/>
      <c r="S210" s="663"/>
      <c r="T210" s="663"/>
      <c r="U210" s="664"/>
      <c r="V210" s="666" t="s">
        <v>35</v>
      </c>
      <c r="W210" s="667"/>
      <c r="X210" s="667"/>
      <c r="Y210" s="667"/>
      <c r="Z210" s="668"/>
    </row>
    <row r="211" spans="2:26" s="180" customFormat="1" ht="33.4" customHeight="1" thickTop="1" x14ac:dyDescent="0.35">
      <c r="B211" s="568"/>
      <c r="P211" s="660"/>
      <c r="Q211" s="569" t="s">
        <v>33</v>
      </c>
      <c r="R211" s="472" t="s">
        <v>1</v>
      </c>
      <c r="S211" s="472" t="s">
        <v>2</v>
      </c>
      <c r="T211" s="472" t="s">
        <v>21</v>
      </c>
      <c r="U211" s="473" t="s">
        <v>311</v>
      </c>
      <c r="V211" s="569" t="s">
        <v>36</v>
      </c>
      <c r="W211" s="472" t="s">
        <v>302</v>
      </c>
      <c r="X211" s="570" t="s">
        <v>2</v>
      </c>
      <c r="Y211" s="570" t="s">
        <v>21</v>
      </c>
      <c r="Z211" s="473" t="s">
        <v>311</v>
      </c>
    </row>
    <row r="212" spans="2:26" s="180" customFormat="1" ht="17.75" customHeight="1" x14ac:dyDescent="0.35">
      <c r="B212" s="568"/>
      <c r="P212" s="660"/>
      <c r="Q212" s="423" t="s">
        <v>329</v>
      </c>
      <c r="R212" s="478">
        <v>48</v>
      </c>
      <c r="S212" s="478">
        <v>48</v>
      </c>
      <c r="T212" s="478">
        <v>48</v>
      </c>
      <c r="U212" s="479">
        <v>48</v>
      </c>
      <c r="V212" s="423" t="s">
        <v>330</v>
      </c>
      <c r="W212" s="571">
        <v>0.31</v>
      </c>
      <c r="X212" s="571">
        <v>0.24</v>
      </c>
      <c r="Y212" s="571">
        <v>0.28000000000000003</v>
      </c>
      <c r="Z212" s="403">
        <v>0.01</v>
      </c>
    </row>
    <row r="213" spans="2:26" s="180" customFormat="1" ht="17.75" customHeight="1" x14ac:dyDescent="0.35">
      <c r="B213" s="568"/>
      <c r="P213" s="660"/>
      <c r="Q213" s="423"/>
      <c r="R213" s="478"/>
      <c r="S213" s="478"/>
      <c r="T213" s="478"/>
      <c r="U213" s="479"/>
      <c r="V213" s="423"/>
      <c r="W213" s="572"/>
      <c r="X213" s="572"/>
      <c r="Y213" s="572"/>
      <c r="Z213" s="573"/>
    </row>
    <row r="214" spans="2:26" ht="17.75" customHeight="1" x14ac:dyDescent="0.35">
      <c r="P214" s="660"/>
      <c r="Q214" s="281"/>
      <c r="R214" s="285"/>
      <c r="S214" s="285"/>
      <c r="T214" s="285"/>
      <c r="U214" s="286"/>
      <c r="V214" s="281"/>
      <c r="W214" s="118"/>
      <c r="X214" s="118"/>
      <c r="Y214" s="118"/>
      <c r="Z214" s="499"/>
    </row>
    <row r="215" spans="2:26" ht="17.75" customHeight="1" x14ac:dyDescent="0.35">
      <c r="P215" s="660"/>
      <c r="Q215" s="281"/>
      <c r="R215" s="285"/>
      <c r="S215" s="285"/>
      <c r="T215" s="285"/>
      <c r="U215" s="286"/>
      <c r="V215" s="281"/>
      <c r="W215" s="118"/>
      <c r="X215" s="118"/>
      <c r="Y215" s="118"/>
      <c r="Z215" s="499"/>
    </row>
    <row r="216" spans="2:26" ht="17.75" customHeight="1" thickBot="1" x14ac:dyDescent="0.4">
      <c r="P216" s="660"/>
      <c r="Q216" s="305"/>
      <c r="R216" s="324"/>
      <c r="S216" s="324"/>
      <c r="T216" s="324"/>
      <c r="U216" s="407"/>
      <c r="V216" s="305"/>
      <c r="W216" s="134"/>
      <c r="X216" s="134"/>
      <c r="Y216" s="134"/>
      <c r="Z216" s="500"/>
    </row>
    <row r="217" spans="2:26" s="276" customFormat="1" ht="17.75" customHeight="1" thickTop="1" thickBot="1" x14ac:dyDescent="0.4">
      <c r="B217" s="297"/>
      <c r="P217" s="557"/>
      <c r="Q217" s="441"/>
      <c r="R217" s="442"/>
      <c r="S217" s="442"/>
      <c r="T217" s="442"/>
      <c r="U217" s="442"/>
      <c r="V217" s="558"/>
      <c r="W217" s="558"/>
      <c r="X217" s="558"/>
      <c r="Y217" s="558"/>
      <c r="Z217" s="559"/>
    </row>
    <row r="218" spans="2:26" s="276" customFormat="1" ht="32.65" customHeight="1" thickTop="1" thickBot="1" x14ac:dyDescent="0.4">
      <c r="B218" s="297"/>
      <c r="P218" s="650" t="s">
        <v>283</v>
      </c>
      <c r="Q218" s="653" t="s">
        <v>51</v>
      </c>
      <c r="R218" s="654"/>
      <c r="S218" s="654"/>
      <c r="T218" s="654"/>
      <c r="U218" s="655"/>
      <c r="V218" s="656" t="s">
        <v>35</v>
      </c>
      <c r="W218" s="657"/>
      <c r="X218" s="657"/>
      <c r="Y218" s="657"/>
      <c r="Z218" s="658"/>
    </row>
    <row r="219" spans="2:26" s="276" customFormat="1" ht="33.5" customHeight="1" thickTop="1" thickBot="1" x14ac:dyDescent="0.4">
      <c r="B219" s="297"/>
      <c r="P219" s="651"/>
      <c r="Q219" s="524" t="s">
        <v>33</v>
      </c>
      <c r="R219" s="525" t="s">
        <v>1</v>
      </c>
      <c r="S219" s="525" t="s">
        <v>2</v>
      </c>
      <c r="T219" s="525" t="s">
        <v>21</v>
      </c>
      <c r="U219" s="526" t="s">
        <v>311</v>
      </c>
      <c r="V219" s="527" t="s">
        <v>36</v>
      </c>
      <c r="W219" s="525" t="s">
        <v>302</v>
      </c>
      <c r="X219" s="528" t="s">
        <v>2</v>
      </c>
      <c r="Y219" s="528" t="s">
        <v>21</v>
      </c>
      <c r="Z219" s="529" t="s">
        <v>311</v>
      </c>
    </row>
    <row r="220" spans="2:26" s="276" customFormat="1" ht="17.75" customHeight="1" thickTop="1" thickBot="1" x14ac:dyDescent="0.4">
      <c r="B220" s="297"/>
      <c r="P220" s="651"/>
      <c r="Q220" s="530" t="s">
        <v>314</v>
      </c>
      <c r="R220" s="531">
        <v>44</v>
      </c>
      <c r="S220" s="531">
        <v>64</v>
      </c>
      <c r="T220" s="531">
        <v>66</v>
      </c>
      <c r="U220" s="532">
        <v>71</v>
      </c>
      <c r="V220" s="533" t="s">
        <v>299</v>
      </c>
      <c r="W220" s="534">
        <v>0.54</v>
      </c>
      <c r="X220" s="534">
        <v>0.22</v>
      </c>
      <c r="Y220" s="534">
        <v>0.22</v>
      </c>
      <c r="Z220" s="535">
        <v>0.02</v>
      </c>
    </row>
    <row r="221" spans="2:26" s="276" customFormat="1" ht="17.75" customHeight="1" thickTop="1" x14ac:dyDescent="0.35">
      <c r="B221" s="297"/>
      <c r="P221" s="651"/>
      <c r="Q221" s="536" t="s">
        <v>136</v>
      </c>
      <c r="R221" s="537">
        <v>12</v>
      </c>
      <c r="S221" s="537">
        <v>12</v>
      </c>
      <c r="T221" s="537">
        <v>12</v>
      </c>
      <c r="U221" s="538">
        <v>12</v>
      </c>
      <c r="V221" s="539"/>
      <c r="W221" s="540"/>
      <c r="X221" s="540"/>
      <c r="Y221" s="540"/>
      <c r="Z221" s="541"/>
    </row>
    <row r="222" spans="2:26" s="276" customFormat="1" ht="17.75" customHeight="1" x14ac:dyDescent="0.35">
      <c r="B222" s="297"/>
      <c r="P222" s="651"/>
      <c r="Q222" s="542" t="s">
        <v>206</v>
      </c>
      <c r="R222" s="543">
        <v>25</v>
      </c>
      <c r="S222" s="543">
        <v>25</v>
      </c>
      <c r="T222" s="543">
        <v>25</v>
      </c>
      <c r="U222" s="544">
        <v>25</v>
      </c>
      <c r="V222" s="545"/>
      <c r="W222" s="546"/>
      <c r="X222" s="546"/>
      <c r="Y222" s="546"/>
      <c r="Z222" s="547"/>
    </row>
    <row r="223" spans="2:26" s="276" customFormat="1" ht="17.75" customHeight="1" thickBot="1" x14ac:dyDescent="0.4">
      <c r="B223" s="297"/>
      <c r="P223" s="651"/>
      <c r="Q223" s="548" t="s">
        <v>300</v>
      </c>
      <c r="R223" s="549">
        <v>30</v>
      </c>
      <c r="S223" s="549">
        <v>30</v>
      </c>
      <c r="T223" s="549">
        <v>30</v>
      </c>
      <c r="U223" s="549">
        <v>30</v>
      </c>
      <c r="V223" s="545"/>
      <c r="W223" s="550"/>
      <c r="X223" s="550"/>
      <c r="Y223" s="550"/>
      <c r="Z223" s="551"/>
    </row>
    <row r="224" spans="2:26" s="276" customFormat="1" ht="17.75" customHeight="1" thickTop="1" thickBot="1" x14ac:dyDescent="0.4">
      <c r="B224" s="297"/>
      <c r="P224" s="652"/>
      <c r="Q224" s="552" t="s">
        <v>207</v>
      </c>
      <c r="R224" s="553">
        <v>67</v>
      </c>
      <c r="S224" s="553">
        <v>67</v>
      </c>
      <c r="T224" s="553">
        <v>67</v>
      </c>
      <c r="U224" s="553">
        <v>67</v>
      </c>
      <c r="V224" s="554"/>
      <c r="W224" s="555"/>
      <c r="X224" s="555"/>
      <c r="Y224" s="555"/>
      <c r="Z224" s="556"/>
    </row>
    <row r="225" spans="2:26" s="276" customFormat="1" ht="17.75" customHeight="1" thickTop="1" x14ac:dyDescent="0.35">
      <c r="B225" s="297"/>
      <c r="P225" s="443"/>
      <c r="Q225" s="444"/>
      <c r="R225" s="445"/>
      <c r="S225" s="445"/>
      <c r="T225" s="445"/>
      <c r="U225" s="445"/>
      <c r="V225" s="444"/>
      <c r="W225" s="444"/>
      <c r="X225" s="444"/>
      <c r="Y225" s="444"/>
      <c r="Z225" s="516"/>
    </row>
    <row r="226" spans="2:26" s="276" customFormat="1" ht="17.75" customHeight="1" x14ac:dyDescent="0.35">
      <c r="B226" s="297"/>
      <c r="P226" s="273"/>
      <c r="R226" s="315"/>
      <c r="S226" s="315"/>
      <c r="T226" s="315"/>
      <c r="U226" s="315"/>
      <c r="Z226" s="406"/>
    </row>
    <row r="227" spans="2:26" s="276" customFormat="1" ht="17.75" customHeight="1" x14ac:dyDescent="0.35">
      <c r="B227" s="297"/>
      <c r="P227" s="273"/>
      <c r="R227" s="315"/>
      <c r="S227" s="315"/>
      <c r="T227" s="315"/>
      <c r="U227" s="315"/>
      <c r="Z227" s="406"/>
    </row>
    <row r="228" spans="2:26" s="276" customFormat="1" ht="17.75" customHeight="1" x14ac:dyDescent="0.35">
      <c r="B228" s="297"/>
      <c r="P228" s="273"/>
      <c r="R228" s="315"/>
      <c r="S228" s="315"/>
      <c r="T228" s="315"/>
      <c r="U228" s="315"/>
      <c r="Z228" s="406"/>
    </row>
    <row r="229" spans="2:26" s="276" customFormat="1" ht="17.75" customHeight="1" x14ac:dyDescent="0.35">
      <c r="B229" s="297"/>
      <c r="P229" s="273"/>
      <c r="R229" s="315"/>
      <c r="S229" s="315"/>
      <c r="T229" s="315"/>
      <c r="U229" s="315"/>
      <c r="Z229" s="406"/>
    </row>
    <row r="230" spans="2:26" s="276" customFormat="1" ht="17.75" customHeight="1" x14ac:dyDescent="0.35">
      <c r="B230" s="297"/>
      <c r="P230" s="273"/>
      <c r="R230" s="315"/>
      <c r="S230" s="315"/>
      <c r="T230" s="315"/>
      <c r="U230" s="315"/>
      <c r="Z230" s="406"/>
    </row>
    <row r="231" spans="2:26" s="276" customFormat="1" ht="17.75" customHeight="1" x14ac:dyDescent="0.35">
      <c r="B231" s="297"/>
      <c r="P231" s="273"/>
      <c r="R231" s="315"/>
      <c r="S231" s="315"/>
      <c r="T231" s="315"/>
      <c r="U231" s="315"/>
      <c r="Z231" s="406"/>
    </row>
    <row r="232" spans="2:26" s="276" customFormat="1" ht="17.75" customHeight="1" x14ac:dyDescent="0.35">
      <c r="B232" s="297"/>
      <c r="P232" s="273"/>
      <c r="R232" s="315"/>
      <c r="S232" s="315"/>
      <c r="T232" s="315"/>
      <c r="U232" s="315"/>
      <c r="Z232" s="406"/>
    </row>
    <row r="233" spans="2:26" s="276" customFormat="1" ht="17.75" customHeight="1" x14ac:dyDescent="0.35">
      <c r="B233" s="297"/>
      <c r="P233" s="273"/>
      <c r="R233" s="315"/>
      <c r="S233" s="315"/>
      <c r="T233" s="315"/>
      <c r="U233" s="315"/>
      <c r="Z233" s="406"/>
    </row>
    <row r="234" spans="2:26" s="276" customFormat="1" ht="17.75" customHeight="1" x14ac:dyDescent="0.35">
      <c r="B234" s="297"/>
      <c r="P234" s="273"/>
      <c r="R234" s="315"/>
      <c r="S234" s="315"/>
      <c r="T234" s="315"/>
      <c r="U234" s="315"/>
      <c r="Z234" s="406"/>
    </row>
    <row r="235" spans="2:26" s="276" customFormat="1" ht="17.75" customHeight="1" x14ac:dyDescent="0.35">
      <c r="B235" s="297"/>
      <c r="P235" s="273"/>
      <c r="R235" s="315"/>
      <c r="S235" s="315"/>
      <c r="T235" s="315"/>
      <c r="U235" s="315"/>
      <c r="Z235" s="406"/>
    </row>
    <row r="236" spans="2:26" s="276" customFormat="1" ht="17.75" customHeight="1" x14ac:dyDescent="0.35">
      <c r="B236" s="297"/>
      <c r="P236" s="273"/>
      <c r="R236" s="315"/>
      <c r="S236" s="315"/>
      <c r="T236" s="315"/>
      <c r="U236" s="315"/>
      <c r="Z236" s="406"/>
    </row>
  </sheetData>
  <mergeCells count="93">
    <mergeCell ref="Q118:U118"/>
    <mergeCell ref="V118:Z118"/>
    <mergeCell ref="P118:P127"/>
    <mergeCell ref="P210:P216"/>
    <mergeCell ref="V139:Z139"/>
    <mergeCell ref="P139:P148"/>
    <mergeCell ref="P150:P163"/>
    <mergeCell ref="Q165:U165"/>
    <mergeCell ref="V165:Z165"/>
    <mergeCell ref="P165:P195"/>
    <mergeCell ref="Q197:U197"/>
    <mergeCell ref="P197:P208"/>
    <mergeCell ref="V197:Z197"/>
    <mergeCell ref="Q210:U210"/>
    <mergeCell ref="V210:Z210"/>
    <mergeCell ref="Q150:U150"/>
    <mergeCell ref="Q129:U129"/>
    <mergeCell ref="V129:Z129"/>
    <mergeCell ref="P129:P137"/>
    <mergeCell ref="P218:P224"/>
    <mergeCell ref="Q139:U139"/>
    <mergeCell ref="Q218:U218"/>
    <mergeCell ref="V218:Z218"/>
    <mergeCell ref="V150:Z150"/>
    <mergeCell ref="P92:P97"/>
    <mergeCell ref="P100:P106"/>
    <mergeCell ref="Q108:U108"/>
    <mergeCell ref="Q81:U81"/>
    <mergeCell ref="V81:Z81"/>
    <mergeCell ref="P81:P90"/>
    <mergeCell ref="Q92:U92"/>
    <mergeCell ref="V92:Z92"/>
    <mergeCell ref="Q99:U99"/>
    <mergeCell ref="V99:Z99"/>
    <mergeCell ref="V108:Z108"/>
    <mergeCell ref="P108:P116"/>
    <mergeCell ref="Q70:U70"/>
    <mergeCell ref="V70:Z70"/>
    <mergeCell ref="P70:P79"/>
    <mergeCell ref="Q18:U18"/>
    <mergeCell ref="V18:Z18"/>
    <mergeCell ref="P18:P24"/>
    <mergeCell ref="Q43:U43"/>
    <mergeCell ref="V43:Z43"/>
    <mergeCell ref="P43:P48"/>
    <mergeCell ref="Q26:U26"/>
    <mergeCell ref="V26:Z26"/>
    <mergeCell ref="Q62:U62"/>
    <mergeCell ref="V62:Z62"/>
    <mergeCell ref="P26:P41"/>
    <mergeCell ref="Q50:U50"/>
    <mergeCell ref="V50:Z50"/>
    <mergeCell ref="P50:P60"/>
    <mergeCell ref="P62:P68"/>
    <mergeCell ref="C170:N170"/>
    <mergeCell ref="V146:Z146"/>
    <mergeCell ref="P2:P16"/>
    <mergeCell ref="C164:F164"/>
    <mergeCell ref="G164:J164"/>
    <mergeCell ref="K164:N164"/>
    <mergeCell ref="C166:N166"/>
    <mergeCell ref="C167:N167"/>
    <mergeCell ref="C169:N169"/>
    <mergeCell ref="C29:E29"/>
    <mergeCell ref="F29:G29"/>
    <mergeCell ref="H29:K29"/>
    <mergeCell ref="V147:Z148"/>
    <mergeCell ref="C30:E30"/>
    <mergeCell ref="F30:G30"/>
    <mergeCell ref="C31:E31"/>
    <mergeCell ref="F31:G31"/>
    <mergeCell ref="H31:K31"/>
    <mergeCell ref="C27:E27"/>
    <mergeCell ref="F27:G27"/>
    <mergeCell ref="H27:K27"/>
    <mergeCell ref="C28:E28"/>
    <mergeCell ref="F28:G28"/>
    <mergeCell ref="H28:K28"/>
    <mergeCell ref="C24:E24"/>
    <mergeCell ref="F24:G24"/>
    <mergeCell ref="H24:K24"/>
    <mergeCell ref="V1:Z1"/>
    <mergeCell ref="Q11:U11"/>
    <mergeCell ref="C1:F1"/>
    <mergeCell ref="G1:J1"/>
    <mergeCell ref="K1:N1"/>
    <mergeCell ref="Q1:U1"/>
    <mergeCell ref="C26:E26"/>
    <mergeCell ref="F26:G26"/>
    <mergeCell ref="H26:K26"/>
    <mergeCell ref="C25:E25"/>
    <mergeCell ref="F25:G25"/>
    <mergeCell ref="H25:K25"/>
  </mergeCells>
  <hyperlinks>
    <hyperlink ref="A3" r:id="rId1" xr:uid="{00000000-0004-0000-0100-000000000000}"/>
  </hyperlinks>
  <printOptions headings="1" gridLines="1"/>
  <pageMargins left="0.25" right="0.25" top="0.75" bottom="0.75" header="0.3" footer="0.3"/>
  <pageSetup scale="85" orientation="landscape" blackAndWhite="1" verticalDpi="598" r:id="rId2"/>
  <rowBreaks count="10" manualBreakCount="10">
    <brk id="24" min="15" max="25" man="1"/>
    <brk id="49" min="15" max="25" man="1"/>
    <brk id="69" min="15" max="25" man="1"/>
    <brk id="91" min="15" max="25" man="1"/>
    <brk id="106" min="15" max="25" man="1"/>
    <brk id="128" min="15" max="25" man="1"/>
    <brk id="149" min="15" max="25" man="1"/>
    <brk id="164" min="15" max="25" man="1"/>
    <brk id="196" min="15" max="25" man="1"/>
    <brk id="217" min="15" max="2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JS38"/>
  <sheetViews>
    <sheetView tabSelected="1" view="pageBreakPreview" zoomScale="75" zoomScaleNormal="50" zoomScaleSheetLayoutView="75" workbookViewId="0">
      <selection sqref="A1:XFD1048576"/>
    </sheetView>
  </sheetViews>
  <sheetFormatPr defaultColWidth="9" defaultRowHeight="17.75" customHeight="1" x14ac:dyDescent="0.35"/>
  <cols>
    <col min="1" max="1" width="13.26953125" style="180" customWidth="1"/>
    <col min="2" max="2" width="9.81640625" style="188" customWidth="1"/>
    <col min="3" max="3" width="10.81640625" style="188" customWidth="1"/>
    <col min="4" max="4" width="13" style="188" customWidth="1"/>
    <col min="5" max="5" width="13.08984375" style="180" customWidth="1"/>
    <col min="6" max="6" width="8.36328125" style="188" customWidth="1"/>
    <col min="7" max="7" width="12.08984375" style="180" customWidth="1"/>
    <col min="8" max="8" width="8.36328125" style="188" customWidth="1"/>
    <col min="9" max="9" width="12.90625" style="180" customWidth="1"/>
    <col min="10" max="10" width="8.36328125" style="188" customWidth="1"/>
    <col min="11" max="11" width="17.08984375" style="180" customWidth="1"/>
    <col min="12" max="12" width="8.36328125" style="188" customWidth="1"/>
    <col min="13" max="13" width="17.08984375" style="180" customWidth="1"/>
    <col min="14" max="14" width="13.08984375" style="180" customWidth="1"/>
    <col min="15" max="15" width="13.36328125" style="205" customWidth="1"/>
    <col min="16" max="16" width="8.6328125" style="188" customWidth="1"/>
    <col min="17" max="17" width="8.08984375" style="205" customWidth="1"/>
    <col min="18" max="18" width="9.453125" style="188" customWidth="1"/>
    <col min="19" max="19" width="8.6328125" style="205" customWidth="1"/>
    <col min="20" max="20" width="9.7265625" style="188" customWidth="1"/>
    <col min="21" max="21" width="7.08984375" style="205" customWidth="1"/>
    <col min="22" max="22" width="8.81640625" style="188" customWidth="1"/>
    <col min="23" max="23" width="10.453125" style="205" customWidth="1"/>
    <col min="24" max="24" width="14.453125" style="180" customWidth="1"/>
    <col min="25" max="26" width="15.36328125" style="214" customWidth="1"/>
    <col min="27" max="27" width="14.36328125" style="214" customWidth="1"/>
    <col min="28" max="28" width="14.26953125" style="214" customWidth="1"/>
    <col min="29" max="30" width="15.36328125" style="214" customWidth="1"/>
    <col min="31" max="31" width="13.6328125" style="214" customWidth="1"/>
    <col min="32" max="32" width="16.54296875" style="214" customWidth="1"/>
    <col min="33" max="33" width="16.453125" style="214" customWidth="1"/>
    <col min="34" max="34" width="15.6328125" style="214" customWidth="1"/>
    <col min="35" max="35" width="15.90625" style="214" customWidth="1"/>
    <col min="36" max="36" width="16.08984375" style="214" customWidth="1"/>
    <col min="37" max="39" width="14.36328125" style="214" customWidth="1"/>
    <col min="40" max="40" width="14.453125" style="214" customWidth="1"/>
    <col min="41" max="42" width="15.453125" style="214" customWidth="1"/>
    <col min="43" max="43" width="14.54296875" style="214" customWidth="1"/>
    <col min="44" max="44" width="14.90625" style="214" customWidth="1"/>
    <col min="45" max="16384" width="9" style="180"/>
  </cols>
  <sheetData>
    <row r="1" spans="1:1631" s="161" customFormat="1" ht="31.5" customHeight="1" thickTop="1" thickBot="1" x14ac:dyDescent="0.4">
      <c r="A1" s="159"/>
      <c r="B1" s="677" t="s">
        <v>42</v>
      </c>
      <c r="C1" s="678"/>
      <c r="D1" s="679"/>
      <c r="E1" s="674" t="s">
        <v>4</v>
      </c>
      <c r="F1" s="675"/>
      <c r="G1" s="675"/>
      <c r="H1" s="675"/>
      <c r="I1" s="675"/>
      <c r="J1" s="675"/>
      <c r="K1" s="675"/>
      <c r="L1" s="675"/>
      <c r="M1" s="676"/>
      <c r="N1" s="699" t="s">
        <v>14</v>
      </c>
      <c r="O1" s="700"/>
      <c r="P1" s="700"/>
      <c r="Q1" s="700"/>
      <c r="R1" s="700"/>
      <c r="S1" s="700"/>
      <c r="T1" s="700"/>
      <c r="U1" s="700"/>
      <c r="V1" s="700"/>
      <c r="W1" s="701"/>
      <c r="X1" s="696" t="s">
        <v>88</v>
      </c>
      <c r="Y1" s="697"/>
      <c r="Z1" s="697"/>
      <c r="AA1" s="697"/>
      <c r="AB1" s="697"/>
      <c r="AC1" s="697"/>
      <c r="AD1" s="698"/>
      <c r="AE1" s="690" t="s">
        <v>89</v>
      </c>
      <c r="AF1" s="691"/>
      <c r="AG1" s="691"/>
      <c r="AH1" s="691"/>
      <c r="AI1" s="691"/>
      <c r="AJ1" s="691"/>
      <c r="AK1" s="692"/>
      <c r="AL1" s="693" t="s">
        <v>90</v>
      </c>
      <c r="AM1" s="694"/>
      <c r="AN1" s="694"/>
      <c r="AO1" s="694"/>
      <c r="AP1" s="694"/>
      <c r="AQ1" s="694"/>
      <c r="AR1" s="695"/>
      <c r="AS1" s="160"/>
      <c r="AT1" s="160"/>
      <c r="AU1" s="160"/>
      <c r="AV1" s="160"/>
      <c r="AW1" s="160"/>
      <c r="AX1" s="160"/>
      <c r="AY1" s="160"/>
      <c r="AZ1" s="160"/>
      <c r="BA1" s="160"/>
      <c r="BB1" s="160"/>
      <c r="BC1" s="160"/>
      <c r="BD1" s="160"/>
      <c r="BE1" s="160"/>
      <c r="BF1" s="160"/>
      <c r="BG1" s="160"/>
      <c r="BH1" s="160"/>
      <c r="BI1" s="160"/>
      <c r="BJ1" s="160"/>
      <c r="BK1" s="160"/>
      <c r="BL1" s="160"/>
      <c r="BM1" s="160"/>
      <c r="BN1" s="160"/>
      <c r="BO1" s="160"/>
      <c r="BP1" s="160"/>
      <c r="BQ1" s="160"/>
      <c r="BR1" s="160"/>
      <c r="BS1" s="160"/>
      <c r="BT1" s="160"/>
      <c r="BU1" s="160"/>
      <c r="BV1" s="160"/>
      <c r="BW1" s="160"/>
      <c r="BX1" s="160"/>
      <c r="BY1" s="160"/>
      <c r="BZ1" s="160"/>
      <c r="CA1" s="160"/>
      <c r="CB1" s="160"/>
      <c r="CC1" s="160"/>
      <c r="CD1" s="160"/>
      <c r="CE1" s="160"/>
      <c r="CF1" s="160"/>
      <c r="CG1" s="160"/>
      <c r="CH1" s="160"/>
      <c r="CI1" s="160"/>
      <c r="CJ1" s="160"/>
      <c r="CK1" s="160"/>
      <c r="CL1" s="160"/>
      <c r="CM1" s="160"/>
      <c r="CN1" s="160"/>
      <c r="CO1" s="160"/>
      <c r="CP1" s="160"/>
      <c r="CQ1" s="160"/>
      <c r="CR1" s="160"/>
      <c r="CS1" s="160"/>
      <c r="CT1" s="160"/>
      <c r="CU1" s="160"/>
      <c r="CV1" s="160"/>
      <c r="CW1" s="160"/>
      <c r="CX1" s="160"/>
      <c r="CY1" s="160"/>
      <c r="CZ1" s="160"/>
      <c r="DA1" s="160"/>
      <c r="DB1" s="160"/>
      <c r="DC1" s="160"/>
      <c r="DD1" s="160"/>
      <c r="DE1" s="160"/>
      <c r="DF1" s="160"/>
      <c r="DG1" s="160"/>
      <c r="DH1" s="160"/>
      <c r="DI1" s="160"/>
      <c r="DJ1" s="160"/>
      <c r="DK1" s="160"/>
      <c r="DL1" s="160"/>
      <c r="DM1" s="160"/>
      <c r="DN1" s="160"/>
      <c r="DO1" s="160"/>
      <c r="DP1" s="160"/>
      <c r="DQ1" s="160"/>
      <c r="DR1" s="160"/>
      <c r="DS1" s="160"/>
      <c r="DT1" s="160"/>
      <c r="DU1" s="160"/>
      <c r="DV1" s="160"/>
      <c r="DW1" s="160"/>
      <c r="DX1" s="160"/>
      <c r="DY1" s="160"/>
      <c r="DZ1" s="160"/>
      <c r="EA1" s="160"/>
      <c r="EB1" s="160"/>
      <c r="EC1" s="160"/>
      <c r="ED1" s="160"/>
      <c r="EE1" s="160"/>
      <c r="EF1" s="160"/>
      <c r="EG1" s="160"/>
      <c r="EH1" s="160"/>
      <c r="EI1" s="160"/>
      <c r="EJ1" s="160"/>
      <c r="EK1" s="160"/>
      <c r="EL1" s="160"/>
      <c r="EM1" s="160"/>
      <c r="EN1" s="160"/>
      <c r="EO1" s="160"/>
      <c r="EP1" s="160"/>
      <c r="EQ1" s="160"/>
      <c r="ER1" s="160"/>
      <c r="ES1" s="160"/>
      <c r="ET1" s="160"/>
      <c r="EU1" s="160"/>
      <c r="EV1" s="160"/>
      <c r="EW1" s="160"/>
      <c r="EX1" s="160"/>
      <c r="EY1" s="160"/>
      <c r="EZ1" s="160"/>
      <c r="FA1" s="160"/>
      <c r="FB1" s="160"/>
      <c r="FC1" s="160"/>
      <c r="FD1" s="160"/>
      <c r="FE1" s="160"/>
      <c r="FF1" s="160"/>
      <c r="FG1" s="160"/>
      <c r="FH1" s="160"/>
      <c r="FI1" s="160"/>
      <c r="FJ1" s="160"/>
      <c r="FK1" s="160"/>
      <c r="FL1" s="160"/>
      <c r="FM1" s="160"/>
      <c r="FN1" s="160"/>
      <c r="FO1" s="160"/>
      <c r="FP1" s="160"/>
      <c r="FQ1" s="160"/>
      <c r="FR1" s="160"/>
      <c r="FS1" s="160"/>
      <c r="FT1" s="160"/>
      <c r="FU1" s="160"/>
      <c r="FV1" s="160"/>
      <c r="FW1" s="160"/>
      <c r="FX1" s="160"/>
      <c r="FY1" s="160"/>
      <c r="FZ1" s="160"/>
      <c r="GA1" s="160"/>
      <c r="GB1" s="160"/>
      <c r="GC1" s="160"/>
      <c r="GD1" s="160"/>
      <c r="GE1" s="160"/>
      <c r="GF1" s="160"/>
      <c r="GG1" s="160"/>
      <c r="GH1" s="160"/>
      <c r="GI1" s="160"/>
      <c r="GJ1" s="160"/>
      <c r="GK1" s="160"/>
      <c r="GL1" s="160"/>
      <c r="GM1" s="160"/>
      <c r="GN1" s="160"/>
      <c r="GO1" s="160"/>
      <c r="GP1" s="160"/>
      <c r="GQ1" s="160"/>
      <c r="GR1" s="160"/>
      <c r="GS1" s="160"/>
      <c r="GT1" s="160"/>
      <c r="GU1" s="160"/>
      <c r="GV1" s="160"/>
      <c r="GW1" s="160"/>
      <c r="GX1" s="160"/>
      <c r="GY1" s="160"/>
      <c r="GZ1" s="160"/>
      <c r="HA1" s="160"/>
      <c r="HB1" s="160"/>
      <c r="HC1" s="160"/>
      <c r="HD1" s="160"/>
      <c r="HE1" s="160"/>
      <c r="HF1" s="160"/>
      <c r="HG1" s="160"/>
      <c r="HH1" s="160"/>
      <c r="HI1" s="160"/>
      <c r="HJ1" s="160"/>
      <c r="HK1" s="160"/>
      <c r="HL1" s="160"/>
      <c r="HM1" s="160"/>
      <c r="HN1" s="160"/>
      <c r="HO1" s="160"/>
      <c r="HP1" s="160"/>
      <c r="HQ1" s="160"/>
      <c r="HR1" s="160"/>
      <c r="HS1" s="160"/>
      <c r="HT1" s="160"/>
      <c r="HU1" s="160"/>
      <c r="HV1" s="160"/>
      <c r="HW1" s="160"/>
      <c r="HX1" s="160"/>
      <c r="HY1" s="160"/>
      <c r="HZ1" s="160"/>
      <c r="IA1" s="160"/>
      <c r="IB1" s="160"/>
      <c r="IC1" s="160"/>
      <c r="ID1" s="160"/>
      <c r="IE1" s="160"/>
      <c r="IF1" s="160"/>
      <c r="IG1" s="160"/>
      <c r="IH1" s="160"/>
      <c r="II1" s="160"/>
      <c r="IJ1" s="160"/>
      <c r="IK1" s="160"/>
      <c r="IL1" s="160"/>
      <c r="IM1" s="160"/>
      <c r="IN1" s="160"/>
      <c r="IO1" s="160"/>
      <c r="IP1" s="160"/>
      <c r="IQ1" s="160"/>
      <c r="IR1" s="160"/>
      <c r="IS1" s="160"/>
      <c r="IT1" s="160"/>
      <c r="IU1" s="160"/>
      <c r="IV1" s="160"/>
      <c r="IW1" s="160"/>
      <c r="IX1" s="160"/>
      <c r="IY1" s="160"/>
      <c r="IZ1" s="160"/>
      <c r="JA1" s="160"/>
      <c r="JB1" s="160"/>
      <c r="JC1" s="160"/>
      <c r="JD1" s="160"/>
      <c r="JE1" s="160"/>
      <c r="JF1" s="160"/>
      <c r="JG1" s="160"/>
      <c r="JH1" s="160"/>
      <c r="JI1" s="160"/>
      <c r="JJ1" s="160"/>
      <c r="JK1" s="160"/>
      <c r="JL1" s="160"/>
      <c r="JM1" s="160"/>
      <c r="JN1" s="160"/>
      <c r="JO1" s="160"/>
      <c r="JP1" s="160"/>
      <c r="JQ1" s="160"/>
      <c r="JR1" s="160"/>
      <c r="JS1" s="160"/>
      <c r="JT1" s="160"/>
      <c r="JU1" s="160"/>
      <c r="JV1" s="160"/>
      <c r="JW1" s="160"/>
      <c r="JX1" s="160"/>
      <c r="JY1" s="160"/>
      <c r="JZ1" s="160"/>
      <c r="KA1" s="160"/>
      <c r="KB1" s="160"/>
      <c r="KC1" s="160"/>
      <c r="KD1" s="160"/>
      <c r="KE1" s="160"/>
      <c r="KF1" s="160"/>
      <c r="KG1" s="160"/>
      <c r="KH1" s="160"/>
      <c r="KI1" s="160"/>
      <c r="KJ1" s="160"/>
      <c r="KK1" s="160"/>
      <c r="KL1" s="160"/>
      <c r="KM1" s="160"/>
      <c r="KN1" s="160"/>
      <c r="KO1" s="160"/>
      <c r="KP1" s="160"/>
      <c r="KQ1" s="160"/>
      <c r="KR1" s="160"/>
      <c r="KS1" s="160"/>
      <c r="KT1" s="160"/>
      <c r="KU1" s="160"/>
      <c r="KV1" s="160"/>
      <c r="KW1" s="160"/>
      <c r="KX1" s="160"/>
      <c r="KY1" s="160"/>
      <c r="KZ1" s="160"/>
      <c r="LA1" s="160"/>
      <c r="LB1" s="160"/>
      <c r="LC1" s="160"/>
      <c r="LD1" s="160"/>
      <c r="LE1" s="160"/>
      <c r="LF1" s="160"/>
      <c r="LG1" s="160"/>
      <c r="LH1" s="160"/>
      <c r="LI1" s="160"/>
      <c r="LJ1" s="160"/>
      <c r="LK1" s="160"/>
      <c r="LL1" s="160"/>
      <c r="LM1" s="160"/>
      <c r="LN1" s="160"/>
      <c r="LO1" s="160"/>
      <c r="LP1" s="160"/>
      <c r="LQ1" s="160"/>
      <c r="LR1" s="160"/>
      <c r="LS1" s="160"/>
      <c r="LT1" s="160"/>
      <c r="LU1" s="160"/>
      <c r="LV1" s="160"/>
      <c r="LW1" s="160"/>
      <c r="LX1" s="160"/>
      <c r="LY1" s="160"/>
      <c r="LZ1" s="160"/>
      <c r="MA1" s="160"/>
      <c r="MB1" s="160"/>
      <c r="MC1" s="160"/>
      <c r="MD1" s="160"/>
      <c r="ME1" s="160"/>
      <c r="MF1" s="160"/>
      <c r="MG1" s="160"/>
      <c r="MH1" s="160"/>
      <c r="MI1" s="160"/>
      <c r="MJ1" s="160"/>
      <c r="MK1" s="160"/>
      <c r="ML1" s="160"/>
      <c r="MM1" s="160"/>
      <c r="MN1" s="160"/>
      <c r="MO1" s="160"/>
      <c r="MP1" s="160"/>
      <c r="MQ1" s="160"/>
      <c r="MR1" s="160"/>
      <c r="MS1" s="160"/>
      <c r="MT1" s="160"/>
      <c r="MU1" s="160"/>
      <c r="MV1" s="160"/>
      <c r="MW1" s="160"/>
      <c r="MX1" s="160"/>
      <c r="MY1" s="160"/>
      <c r="MZ1" s="160"/>
      <c r="NA1" s="160"/>
      <c r="NB1" s="160"/>
      <c r="NC1" s="160"/>
      <c r="ND1" s="160"/>
      <c r="NE1" s="160"/>
      <c r="NF1" s="160"/>
      <c r="NG1" s="160"/>
      <c r="NH1" s="160"/>
      <c r="NI1" s="160"/>
      <c r="NJ1" s="160"/>
      <c r="NK1" s="160"/>
      <c r="NL1" s="160"/>
      <c r="NM1" s="160"/>
      <c r="NN1" s="160"/>
      <c r="NO1" s="160"/>
      <c r="NP1" s="160"/>
      <c r="NQ1" s="160"/>
      <c r="NR1" s="160"/>
      <c r="NS1" s="160"/>
      <c r="NT1" s="160"/>
      <c r="NU1" s="160"/>
      <c r="NV1" s="160"/>
      <c r="NW1" s="160"/>
      <c r="NX1" s="160"/>
      <c r="NY1" s="160"/>
      <c r="NZ1" s="160"/>
      <c r="OA1" s="160"/>
      <c r="OB1" s="160"/>
      <c r="OC1" s="160"/>
      <c r="OD1" s="160"/>
      <c r="OE1" s="160"/>
      <c r="OF1" s="160"/>
      <c r="OG1" s="160"/>
      <c r="OH1" s="160"/>
      <c r="OI1" s="160"/>
      <c r="OJ1" s="160"/>
      <c r="OK1" s="160"/>
      <c r="OL1" s="160"/>
      <c r="OM1" s="160"/>
      <c r="ON1" s="160"/>
      <c r="OO1" s="160"/>
      <c r="OP1" s="160"/>
      <c r="OQ1" s="160"/>
      <c r="OR1" s="160"/>
      <c r="OS1" s="160"/>
      <c r="OT1" s="160"/>
      <c r="OU1" s="160"/>
      <c r="OV1" s="160"/>
      <c r="OW1" s="160"/>
      <c r="OX1" s="160"/>
      <c r="OY1" s="160"/>
      <c r="OZ1" s="160"/>
      <c r="PA1" s="160"/>
      <c r="PB1" s="160"/>
      <c r="PC1" s="160"/>
      <c r="PD1" s="160"/>
      <c r="PE1" s="160"/>
      <c r="PF1" s="160"/>
      <c r="PG1" s="160"/>
      <c r="PH1" s="160"/>
      <c r="PI1" s="160"/>
      <c r="PJ1" s="160"/>
      <c r="PK1" s="160"/>
      <c r="PL1" s="160"/>
      <c r="PM1" s="160"/>
      <c r="PN1" s="160"/>
      <c r="PO1" s="160"/>
      <c r="PP1" s="160"/>
      <c r="PQ1" s="160"/>
      <c r="PR1" s="160"/>
      <c r="PS1" s="160"/>
      <c r="PT1" s="160"/>
      <c r="PU1" s="160"/>
      <c r="PV1" s="160"/>
      <c r="PW1" s="160"/>
      <c r="PX1" s="160"/>
      <c r="PY1" s="160"/>
      <c r="PZ1" s="160"/>
      <c r="QA1" s="160"/>
      <c r="QB1" s="160"/>
      <c r="QC1" s="160"/>
      <c r="QD1" s="160"/>
      <c r="QE1" s="160"/>
      <c r="QF1" s="160"/>
      <c r="QG1" s="160"/>
      <c r="QH1" s="160"/>
      <c r="QI1" s="160"/>
      <c r="QJ1" s="160"/>
      <c r="QK1" s="160"/>
      <c r="QL1" s="160"/>
      <c r="QM1" s="160"/>
      <c r="QN1" s="160"/>
      <c r="QO1" s="160"/>
      <c r="QP1" s="160"/>
      <c r="QQ1" s="160"/>
      <c r="QR1" s="160"/>
      <c r="QS1" s="160"/>
      <c r="QT1" s="160"/>
      <c r="QU1" s="160"/>
      <c r="QV1" s="160"/>
      <c r="QW1" s="160"/>
      <c r="QX1" s="160"/>
      <c r="QY1" s="160"/>
      <c r="QZ1" s="160"/>
      <c r="RA1" s="160"/>
      <c r="RB1" s="160"/>
      <c r="RC1" s="160"/>
      <c r="RD1" s="160"/>
      <c r="RE1" s="160"/>
      <c r="RF1" s="160"/>
      <c r="RG1" s="160"/>
      <c r="RH1" s="160"/>
      <c r="RI1" s="160"/>
      <c r="RJ1" s="160"/>
      <c r="RK1" s="160"/>
      <c r="RL1" s="160"/>
      <c r="RM1" s="160"/>
      <c r="RN1" s="160"/>
      <c r="RO1" s="160"/>
      <c r="RP1" s="160"/>
      <c r="RQ1" s="160"/>
      <c r="RR1" s="160"/>
      <c r="RS1" s="160"/>
      <c r="RT1" s="160"/>
      <c r="RU1" s="160"/>
      <c r="RV1" s="160"/>
      <c r="RW1" s="160"/>
      <c r="RX1" s="160"/>
      <c r="RY1" s="160"/>
      <c r="RZ1" s="160"/>
      <c r="SA1" s="160"/>
      <c r="SB1" s="160"/>
      <c r="SC1" s="160"/>
      <c r="SD1" s="160"/>
      <c r="SE1" s="160"/>
      <c r="SF1" s="160"/>
      <c r="SG1" s="160"/>
      <c r="SH1" s="160"/>
      <c r="SI1" s="160"/>
      <c r="SJ1" s="160"/>
      <c r="SK1" s="160"/>
      <c r="SL1" s="160"/>
      <c r="SM1" s="160"/>
      <c r="SN1" s="160"/>
      <c r="SO1" s="160"/>
      <c r="SP1" s="160"/>
      <c r="SQ1" s="160"/>
      <c r="SR1" s="160"/>
      <c r="SS1" s="160"/>
      <c r="ST1" s="160"/>
      <c r="SU1" s="160"/>
      <c r="SV1" s="160"/>
      <c r="SW1" s="160"/>
      <c r="SX1" s="160"/>
      <c r="SY1" s="160"/>
      <c r="SZ1" s="160"/>
      <c r="TA1" s="160"/>
      <c r="TB1" s="160"/>
      <c r="TC1" s="160"/>
      <c r="TD1" s="160"/>
      <c r="TE1" s="160"/>
      <c r="TF1" s="160"/>
      <c r="TG1" s="160"/>
      <c r="TH1" s="160"/>
      <c r="TI1" s="160"/>
      <c r="TJ1" s="160"/>
      <c r="TK1" s="160"/>
      <c r="TL1" s="160"/>
      <c r="TM1" s="160"/>
      <c r="TN1" s="160"/>
      <c r="TO1" s="160"/>
      <c r="TP1" s="160"/>
      <c r="TQ1" s="160"/>
      <c r="TR1" s="160"/>
      <c r="TS1" s="160"/>
      <c r="TT1" s="160"/>
      <c r="TU1" s="160"/>
      <c r="TV1" s="160"/>
      <c r="TW1" s="160"/>
      <c r="TX1" s="160"/>
      <c r="TY1" s="160"/>
      <c r="TZ1" s="160"/>
      <c r="UA1" s="160"/>
      <c r="UB1" s="160"/>
      <c r="UC1" s="160"/>
      <c r="UD1" s="160"/>
      <c r="UE1" s="160"/>
      <c r="UF1" s="160"/>
      <c r="UG1" s="160"/>
      <c r="UH1" s="160"/>
      <c r="UI1" s="160"/>
      <c r="UJ1" s="160"/>
      <c r="UK1" s="160"/>
      <c r="UL1" s="160"/>
      <c r="UM1" s="160"/>
      <c r="UN1" s="160"/>
      <c r="UO1" s="160"/>
      <c r="UP1" s="160"/>
      <c r="UQ1" s="160"/>
      <c r="UR1" s="160"/>
      <c r="US1" s="160"/>
      <c r="UT1" s="160"/>
      <c r="UU1" s="160"/>
      <c r="UV1" s="160"/>
      <c r="UW1" s="160"/>
      <c r="UX1" s="160"/>
      <c r="UY1" s="160"/>
      <c r="UZ1" s="160"/>
      <c r="VA1" s="160"/>
      <c r="VB1" s="160"/>
      <c r="VC1" s="160"/>
      <c r="VD1" s="160"/>
      <c r="VE1" s="160"/>
      <c r="VF1" s="160"/>
      <c r="VG1" s="160"/>
      <c r="VH1" s="160"/>
      <c r="VI1" s="160"/>
      <c r="VJ1" s="160"/>
      <c r="VK1" s="160"/>
      <c r="VL1" s="160"/>
      <c r="VM1" s="160"/>
      <c r="VN1" s="160"/>
      <c r="VO1" s="160"/>
      <c r="VP1" s="160"/>
      <c r="VQ1" s="160"/>
      <c r="VR1" s="160"/>
      <c r="VS1" s="160"/>
      <c r="VT1" s="160"/>
      <c r="VU1" s="160"/>
      <c r="VV1" s="160"/>
      <c r="VW1" s="160"/>
      <c r="VX1" s="160"/>
      <c r="VY1" s="160"/>
      <c r="VZ1" s="160"/>
      <c r="WA1" s="160"/>
      <c r="WB1" s="160"/>
      <c r="WC1" s="160"/>
      <c r="WD1" s="160"/>
      <c r="WE1" s="160"/>
      <c r="WF1" s="160"/>
      <c r="WG1" s="160"/>
      <c r="WH1" s="160"/>
      <c r="WI1" s="160"/>
      <c r="WJ1" s="160"/>
      <c r="WK1" s="160"/>
      <c r="WL1" s="160"/>
      <c r="WM1" s="160"/>
      <c r="WN1" s="160"/>
      <c r="WO1" s="160"/>
      <c r="WP1" s="160"/>
      <c r="WQ1" s="160"/>
      <c r="WR1" s="160"/>
      <c r="WS1" s="160"/>
      <c r="WT1" s="160"/>
      <c r="WU1" s="160"/>
      <c r="WV1" s="160"/>
      <c r="WW1" s="160"/>
      <c r="WX1" s="160"/>
      <c r="WY1" s="160"/>
      <c r="WZ1" s="160"/>
      <c r="XA1" s="160"/>
      <c r="XB1" s="160"/>
      <c r="XC1" s="160"/>
      <c r="XD1" s="160"/>
      <c r="XE1" s="160"/>
      <c r="XF1" s="160"/>
      <c r="XG1" s="160"/>
      <c r="XH1" s="160"/>
      <c r="XI1" s="160"/>
      <c r="XJ1" s="160"/>
      <c r="XK1" s="160"/>
      <c r="XL1" s="160"/>
      <c r="XM1" s="160"/>
      <c r="XN1" s="160"/>
      <c r="XO1" s="160"/>
      <c r="XP1" s="160"/>
      <c r="XQ1" s="160"/>
      <c r="XR1" s="160"/>
      <c r="XS1" s="160"/>
      <c r="XT1" s="160"/>
      <c r="XU1" s="160"/>
      <c r="XV1" s="160"/>
      <c r="XW1" s="160"/>
      <c r="XX1" s="160"/>
      <c r="XY1" s="160"/>
      <c r="XZ1" s="160"/>
      <c r="YA1" s="160"/>
      <c r="YB1" s="160"/>
      <c r="YC1" s="160"/>
      <c r="YD1" s="160"/>
      <c r="YE1" s="160"/>
      <c r="YF1" s="160"/>
      <c r="YG1" s="160"/>
      <c r="YH1" s="160"/>
      <c r="YI1" s="160"/>
      <c r="YJ1" s="160"/>
      <c r="YK1" s="160"/>
      <c r="YL1" s="160"/>
      <c r="YM1" s="160"/>
      <c r="YN1" s="160"/>
      <c r="YO1" s="160"/>
      <c r="YP1" s="160"/>
      <c r="YQ1" s="160"/>
      <c r="YR1" s="160"/>
      <c r="YS1" s="160"/>
      <c r="YT1" s="160"/>
      <c r="YU1" s="160"/>
      <c r="YV1" s="160"/>
      <c r="YW1" s="160"/>
      <c r="YX1" s="160"/>
      <c r="YY1" s="160"/>
      <c r="YZ1" s="160"/>
      <c r="ZA1" s="160"/>
      <c r="ZB1" s="160"/>
      <c r="ZC1" s="160"/>
      <c r="ZD1" s="160"/>
      <c r="ZE1" s="160"/>
      <c r="ZF1" s="160"/>
      <c r="ZG1" s="160"/>
      <c r="ZH1" s="160"/>
      <c r="ZI1" s="160"/>
      <c r="ZJ1" s="160"/>
      <c r="ZK1" s="160"/>
      <c r="ZL1" s="160"/>
      <c r="ZM1" s="160"/>
      <c r="ZN1" s="160"/>
      <c r="ZO1" s="160"/>
      <c r="ZP1" s="160"/>
      <c r="ZQ1" s="160"/>
      <c r="ZR1" s="160"/>
      <c r="ZS1" s="160"/>
      <c r="ZT1" s="160"/>
      <c r="ZU1" s="160"/>
      <c r="ZV1" s="160"/>
      <c r="ZW1" s="160"/>
      <c r="ZX1" s="160"/>
      <c r="ZY1" s="160"/>
      <c r="ZZ1" s="160"/>
      <c r="AAA1" s="160"/>
      <c r="AAB1" s="160"/>
      <c r="AAC1" s="160"/>
      <c r="AAD1" s="160"/>
      <c r="AAE1" s="160"/>
      <c r="AAF1" s="160"/>
      <c r="AAG1" s="160"/>
      <c r="AAH1" s="160"/>
      <c r="AAI1" s="160"/>
      <c r="AAJ1" s="160"/>
      <c r="AAK1" s="160"/>
      <c r="AAL1" s="160"/>
      <c r="AAM1" s="160"/>
      <c r="AAN1" s="160"/>
      <c r="AAO1" s="160"/>
      <c r="AAP1" s="160"/>
      <c r="AAQ1" s="160"/>
      <c r="AAR1" s="160"/>
      <c r="AAS1" s="160"/>
      <c r="AAT1" s="160"/>
      <c r="AAU1" s="160"/>
      <c r="AAV1" s="160"/>
      <c r="AAW1" s="160"/>
      <c r="AAX1" s="160"/>
      <c r="AAY1" s="160"/>
      <c r="AAZ1" s="160"/>
      <c r="ABA1" s="160"/>
      <c r="ABB1" s="160"/>
      <c r="ABC1" s="160"/>
      <c r="ABD1" s="160"/>
      <c r="ABE1" s="160"/>
      <c r="ABF1" s="160"/>
      <c r="ABG1" s="160"/>
      <c r="ABH1" s="160"/>
      <c r="ABI1" s="160"/>
      <c r="ABJ1" s="160"/>
      <c r="ABK1" s="160"/>
      <c r="ABL1" s="160"/>
      <c r="ABM1" s="160"/>
      <c r="ABN1" s="160"/>
      <c r="ABO1" s="160"/>
      <c r="ABP1" s="160"/>
      <c r="ABQ1" s="160"/>
      <c r="ABR1" s="160"/>
      <c r="ABS1" s="160"/>
      <c r="ABT1" s="160"/>
      <c r="ABU1" s="160"/>
      <c r="ABV1" s="160"/>
      <c r="ABW1" s="160"/>
      <c r="ABX1" s="160"/>
      <c r="ABY1" s="160"/>
      <c r="ABZ1" s="160"/>
      <c r="ACA1" s="160"/>
      <c r="ACB1" s="160"/>
      <c r="ACC1" s="160"/>
      <c r="ACD1" s="160"/>
      <c r="ACE1" s="160"/>
      <c r="ACF1" s="160"/>
      <c r="ACG1" s="160"/>
      <c r="ACH1" s="160"/>
      <c r="ACI1" s="160"/>
      <c r="ACJ1" s="160"/>
      <c r="ACK1" s="160"/>
      <c r="ACL1" s="160"/>
      <c r="ACM1" s="160"/>
      <c r="ACN1" s="160"/>
      <c r="ACO1" s="160"/>
      <c r="ACP1" s="160"/>
      <c r="ACQ1" s="160"/>
      <c r="ACR1" s="160"/>
      <c r="ACS1" s="160"/>
      <c r="ACT1" s="160"/>
      <c r="ACU1" s="160"/>
      <c r="ACV1" s="160"/>
      <c r="ACW1" s="160"/>
      <c r="ACX1" s="160"/>
      <c r="ACY1" s="160"/>
      <c r="ACZ1" s="160"/>
      <c r="ADA1" s="160"/>
      <c r="ADB1" s="160"/>
      <c r="ADC1" s="160"/>
      <c r="ADD1" s="160"/>
      <c r="ADE1" s="160"/>
      <c r="ADF1" s="160"/>
      <c r="ADG1" s="160"/>
      <c r="ADH1" s="160"/>
      <c r="ADI1" s="160"/>
      <c r="ADJ1" s="160"/>
      <c r="ADK1" s="160"/>
      <c r="ADL1" s="160"/>
      <c r="ADM1" s="160"/>
      <c r="ADN1" s="160"/>
      <c r="ADO1" s="160"/>
      <c r="ADP1" s="160"/>
      <c r="ADQ1" s="160"/>
      <c r="ADR1" s="160"/>
      <c r="ADS1" s="160"/>
      <c r="ADT1" s="160"/>
      <c r="ADU1" s="160"/>
      <c r="ADV1" s="160"/>
      <c r="ADW1" s="160"/>
      <c r="ADX1" s="160"/>
      <c r="ADY1" s="160"/>
      <c r="ADZ1" s="160"/>
      <c r="AEA1" s="160"/>
      <c r="AEB1" s="160"/>
      <c r="AEC1" s="160"/>
      <c r="AED1" s="160"/>
      <c r="AEE1" s="160"/>
      <c r="AEF1" s="160"/>
      <c r="AEG1" s="160"/>
      <c r="AEH1" s="160"/>
      <c r="AEI1" s="160"/>
      <c r="AEJ1" s="160"/>
      <c r="AEK1" s="160"/>
      <c r="AEL1" s="160"/>
      <c r="AEM1" s="160"/>
      <c r="AEN1" s="160"/>
      <c r="AEO1" s="160"/>
      <c r="AEP1" s="160"/>
      <c r="AEQ1" s="160"/>
      <c r="AER1" s="160"/>
      <c r="AES1" s="160"/>
      <c r="AET1" s="160"/>
      <c r="AEU1" s="160"/>
      <c r="AEV1" s="160"/>
      <c r="AEW1" s="160"/>
      <c r="AEX1" s="160"/>
      <c r="AEY1" s="160"/>
      <c r="AEZ1" s="160"/>
      <c r="AFA1" s="160"/>
      <c r="AFB1" s="160"/>
      <c r="AFC1" s="160"/>
      <c r="AFD1" s="160"/>
      <c r="AFE1" s="160"/>
      <c r="AFF1" s="160"/>
      <c r="AFG1" s="160"/>
      <c r="AFH1" s="160"/>
      <c r="AFI1" s="160"/>
      <c r="AFJ1" s="160"/>
      <c r="AFK1" s="160"/>
      <c r="AFL1" s="160"/>
      <c r="AFM1" s="160"/>
      <c r="AFN1" s="160"/>
      <c r="AFO1" s="160"/>
      <c r="AFP1" s="160"/>
      <c r="AFQ1" s="160"/>
      <c r="AFR1" s="160"/>
      <c r="AFS1" s="160"/>
      <c r="AFT1" s="160"/>
      <c r="AFU1" s="160"/>
      <c r="AFV1" s="160"/>
      <c r="AFW1" s="160"/>
      <c r="AFX1" s="160"/>
      <c r="AFY1" s="160"/>
      <c r="AFZ1" s="160"/>
      <c r="AGA1" s="160"/>
      <c r="AGB1" s="160"/>
      <c r="AGC1" s="160"/>
      <c r="AGD1" s="160"/>
      <c r="AGE1" s="160"/>
      <c r="AGF1" s="160"/>
      <c r="AGG1" s="160"/>
      <c r="AGH1" s="160"/>
      <c r="AGI1" s="160"/>
      <c r="AGJ1" s="160"/>
      <c r="AGK1" s="160"/>
      <c r="AGL1" s="160"/>
      <c r="AGM1" s="160"/>
      <c r="AGN1" s="160"/>
      <c r="AGO1" s="160"/>
      <c r="AGP1" s="160"/>
      <c r="AGQ1" s="160"/>
      <c r="AGR1" s="160"/>
      <c r="AGS1" s="160"/>
      <c r="AGT1" s="160"/>
      <c r="AGU1" s="160"/>
      <c r="AGV1" s="160"/>
      <c r="AGW1" s="160"/>
      <c r="AGX1" s="160"/>
      <c r="AGY1" s="160"/>
      <c r="AGZ1" s="160"/>
      <c r="AHA1" s="160"/>
      <c r="AHB1" s="160"/>
      <c r="AHC1" s="160"/>
      <c r="AHD1" s="160"/>
      <c r="AHE1" s="160"/>
      <c r="AHF1" s="160"/>
      <c r="AHG1" s="160"/>
      <c r="AHH1" s="160"/>
      <c r="AHI1" s="160"/>
      <c r="AHJ1" s="160"/>
      <c r="AHK1" s="160"/>
      <c r="AHL1" s="160"/>
      <c r="AHM1" s="160"/>
      <c r="AHN1" s="160"/>
      <c r="AHO1" s="160"/>
      <c r="AHP1" s="160"/>
      <c r="AHQ1" s="160"/>
      <c r="AHR1" s="160"/>
      <c r="AHS1" s="160"/>
      <c r="AHT1" s="160"/>
      <c r="AHU1" s="160"/>
      <c r="AHV1" s="160"/>
      <c r="AHW1" s="160"/>
      <c r="AHX1" s="160"/>
      <c r="AHY1" s="160"/>
      <c r="AHZ1" s="160"/>
      <c r="AIA1" s="160"/>
      <c r="AIB1" s="160"/>
      <c r="AIC1" s="160"/>
      <c r="AID1" s="160"/>
      <c r="AIE1" s="160"/>
      <c r="AIF1" s="160"/>
      <c r="AIG1" s="160"/>
      <c r="AIH1" s="160"/>
      <c r="AII1" s="160"/>
      <c r="AIJ1" s="160"/>
      <c r="AIK1" s="160"/>
      <c r="AIL1" s="160"/>
      <c r="AIM1" s="160"/>
      <c r="AIN1" s="160"/>
      <c r="AIO1" s="160"/>
      <c r="AIP1" s="160"/>
      <c r="AIQ1" s="160"/>
      <c r="AIR1" s="160"/>
      <c r="AIS1" s="160"/>
      <c r="AIT1" s="160"/>
      <c r="AIU1" s="160"/>
      <c r="AIV1" s="160"/>
      <c r="AIW1" s="160"/>
      <c r="AIX1" s="160"/>
      <c r="AIY1" s="160"/>
      <c r="AIZ1" s="160"/>
      <c r="AJA1" s="160"/>
      <c r="AJB1" s="160"/>
      <c r="AJC1" s="160"/>
      <c r="AJD1" s="160"/>
      <c r="AJE1" s="160"/>
      <c r="AJF1" s="160"/>
      <c r="AJG1" s="160"/>
      <c r="AJH1" s="160"/>
      <c r="AJI1" s="160"/>
      <c r="AJJ1" s="160"/>
      <c r="AJK1" s="160"/>
      <c r="AJL1" s="160"/>
      <c r="AJM1" s="160"/>
      <c r="AJN1" s="160"/>
      <c r="AJO1" s="160"/>
      <c r="AJP1" s="160"/>
      <c r="AJQ1" s="160"/>
      <c r="AJR1" s="160"/>
      <c r="AJS1" s="160"/>
      <c r="AJT1" s="160"/>
      <c r="AJU1" s="160"/>
      <c r="AJV1" s="160"/>
      <c r="AJW1" s="160"/>
      <c r="AJX1" s="160"/>
      <c r="AJY1" s="160"/>
      <c r="AJZ1" s="160"/>
      <c r="AKA1" s="160"/>
      <c r="AKB1" s="160"/>
      <c r="AKC1" s="160"/>
      <c r="AKD1" s="160"/>
      <c r="AKE1" s="160"/>
      <c r="AKF1" s="160"/>
      <c r="AKG1" s="160"/>
      <c r="AKH1" s="160"/>
      <c r="AKI1" s="160"/>
      <c r="AKJ1" s="160"/>
      <c r="AKK1" s="160"/>
      <c r="AKL1" s="160"/>
      <c r="AKM1" s="160"/>
      <c r="AKN1" s="160"/>
      <c r="AKO1" s="160"/>
      <c r="AKP1" s="160"/>
      <c r="AKQ1" s="160"/>
      <c r="AKR1" s="160"/>
      <c r="AKS1" s="160"/>
      <c r="AKT1" s="160"/>
      <c r="AKU1" s="160"/>
      <c r="AKV1" s="160"/>
      <c r="AKW1" s="160"/>
      <c r="AKX1" s="160"/>
      <c r="AKY1" s="160"/>
      <c r="AKZ1" s="160"/>
      <c r="ALA1" s="160"/>
      <c r="ALB1" s="160"/>
      <c r="ALC1" s="160"/>
      <c r="ALD1" s="160"/>
      <c r="ALE1" s="160"/>
      <c r="ALF1" s="160"/>
      <c r="ALG1" s="160"/>
      <c r="ALH1" s="160"/>
      <c r="ALI1" s="160"/>
      <c r="ALJ1" s="160"/>
      <c r="ALK1" s="160"/>
      <c r="ALL1" s="160"/>
      <c r="ALM1" s="160"/>
      <c r="ALN1" s="160"/>
      <c r="ALO1" s="160"/>
      <c r="ALP1" s="160"/>
      <c r="ALQ1" s="160"/>
      <c r="ALR1" s="160"/>
      <c r="ALS1" s="160"/>
      <c r="ALT1" s="160"/>
      <c r="ALU1" s="160"/>
      <c r="ALV1" s="160"/>
      <c r="ALW1" s="160"/>
      <c r="ALX1" s="160"/>
      <c r="ALY1" s="160"/>
      <c r="ALZ1" s="160"/>
      <c r="AMA1" s="160"/>
      <c r="AMB1" s="160"/>
      <c r="AMC1" s="160"/>
      <c r="AMD1" s="160"/>
      <c r="AME1" s="160"/>
      <c r="AMF1" s="160"/>
      <c r="AMG1" s="160"/>
      <c r="AMH1" s="160"/>
      <c r="AMI1" s="160"/>
      <c r="AMJ1" s="160"/>
      <c r="AMK1" s="160"/>
      <c r="AML1" s="160"/>
      <c r="AMM1" s="160"/>
      <c r="AMN1" s="160"/>
      <c r="AMO1" s="160"/>
      <c r="AMP1" s="160"/>
      <c r="AMQ1" s="160"/>
      <c r="AMR1" s="160"/>
      <c r="AMS1" s="160"/>
      <c r="AMT1" s="160"/>
      <c r="AMU1" s="160"/>
      <c r="AMV1" s="160"/>
      <c r="AMW1" s="160"/>
      <c r="AMX1" s="160"/>
      <c r="AMY1" s="160"/>
      <c r="AMZ1" s="160"/>
      <c r="ANA1" s="160"/>
      <c r="ANB1" s="160"/>
      <c r="ANC1" s="160"/>
      <c r="AND1" s="160"/>
      <c r="ANE1" s="160"/>
      <c r="ANF1" s="160"/>
      <c r="ANG1" s="160"/>
      <c r="ANH1" s="160"/>
      <c r="ANI1" s="160"/>
      <c r="ANJ1" s="160"/>
      <c r="ANK1" s="160"/>
      <c r="ANL1" s="160"/>
      <c r="ANM1" s="160"/>
      <c r="ANN1" s="160"/>
      <c r="ANO1" s="160"/>
      <c r="ANP1" s="160"/>
      <c r="ANQ1" s="160"/>
      <c r="ANR1" s="160"/>
      <c r="ANS1" s="160"/>
      <c r="ANT1" s="160"/>
      <c r="ANU1" s="160"/>
      <c r="ANV1" s="160"/>
      <c r="ANW1" s="160"/>
      <c r="ANX1" s="160"/>
      <c r="ANY1" s="160"/>
      <c r="ANZ1" s="160"/>
      <c r="AOA1" s="160"/>
      <c r="AOB1" s="160"/>
      <c r="AOC1" s="160"/>
      <c r="AOD1" s="160"/>
      <c r="AOE1" s="160"/>
      <c r="AOF1" s="160"/>
      <c r="AOG1" s="160"/>
      <c r="AOH1" s="160"/>
      <c r="AOI1" s="160"/>
      <c r="AOJ1" s="160"/>
      <c r="AOK1" s="160"/>
      <c r="AOL1" s="160"/>
      <c r="AOM1" s="160"/>
      <c r="AON1" s="160"/>
      <c r="AOO1" s="160"/>
      <c r="AOP1" s="160"/>
      <c r="AOQ1" s="160"/>
      <c r="AOR1" s="160"/>
      <c r="AOS1" s="160"/>
      <c r="AOT1" s="160"/>
      <c r="AOU1" s="160"/>
      <c r="AOV1" s="160"/>
      <c r="AOW1" s="160"/>
      <c r="AOX1" s="160"/>
      <c r="AOY1" s="160"/>
      <c r="AOZ1" s="160"/>
      <c r="APA1" s="160"/>
      <c r="APB1" s="160"/>
      <c r="APC1" s="160"/>
      <c r="APD1" s="160"/>
      <c r="APE1" s="160"/>
      <c r="APF1" s="160"/>
      <c r="APG1" s="160"/>
      <c r="APH1" s="160"/>
      <c r="API1" s="160"/>
      <c r="APJ1" s="160"/>
      <c r="APK1" s="160"/>
      <c r="APL1" s="160"/>
      <c r="APM1" s="160"/>
      <c r="APN1" s="160"/>
      <c r="APO1" s="160"/>
      <c r="APP1" s="160"/>
      <c r="APQ1" s="160"/>
      <c r="APR1" s="160"/>
      <c r="APS1" s="160"/>
      <c r="APT1" s="160"/>
      <c r="APU1" s="160"/>
      <c r="APV1" s="160"/>
      <c r="APW1" s="160"/>
      <c r="APX1" s="160"/>
      <c r="APY1" s="160"/>
      <c r="APZ1" s="160"/>
      <c r="AQA1" s="160"/>
      <c r="AQB1" s="160"/>
      <c r="AQC1" s="160"/>
      <c r="AQD1" s="160"/>
      <c r="AQE1" s="160"/>
      <c r="AQF1" s="160"/>
      <c r="AQG1" s="160"/>
      <c r="AQH1" s="160"/>
      <c r="AQI1" s="160"/>
      <c r="AQJ1" s="160"/>
      <c r="AQK1" s="160"/>
      <c r="AQL1" s="160"/>
      <c r="AQM1" s="160"/>
      <c r="AQN1" s="160"/>
      <c r="AQO1" s="160"/>
      <c r="AQP1" s="160"/>
      <c r="AQQ1" s="160"/>
      <c r="AQR1" s="160"/>
      <c r="AQS1" s="160"/>
      <c r="AQT1" s="160"/>
      <c r="AQU1" s="160"/>
      <c r="AQV1" s="160"/>
      <c r="AQW1" s="160"/>
      <c r="AQX1" s="160"/>
      <c r="AQY1" s="160"/>
      <c r="AQZ1" s="160"/>
      <c r="ARA1" s="160"/>
      <c r="ARB1" s="160"/>
      <c r="ARC1" s="160"/>
      <c r="ARD1" s="160"/>
      <c r="ARE1" s="160"/>
      <c r="ARF1" s="160"/>
      <c r="ARG1" s="160"/>
      <c r="ARH1" s="160"/>
      <c r="ARI1" s="160"/>
      <c r="ARJ1" s="160"/>
      <c r="ARK1" s="160"/>
      <c r="ARL1" s="160"/>
      <c r="ARM1" s="160"/>
      <c r="ARN1" s="160"/>
      <c r="ARO1" s="160"/>
      <c r="ARP1" s="160"/>
      <c r="ARQ1" s="160"/>
      <c r="ARR1" s="160"/>
      <c r="ARS1" s="160"/>
      <c r="ART1" s="160"/>
      <c r="ARU1" s="160"/>
      <c r="ARV1" s="160"/>
      <c r="ARW1" s="160"/>
      <c r="ARX1" s="160"/>
      <c r="ARY1" s="160"/>
      <c r="ARZ1" s="160"/>
      <c r="ASA1" s="160"/>
      <c r="ASB1" s="160"/>
      <c r="ASC1" s="160"/>
      <c r="ASD1" s="160"/>
      <c r="ASE1" s="160"/>
      <c r="ASF1" s="160"/>
      <c r="ASG1" s="160"/>
      <c r="ASH1" s="160"/>
      <c r="ASI1" s="160"/>
      <c r="ASJ1" s="160"/>
      <c r="ASK1" s="160"/>
      <c r="ASL1" s="160"/>
      <c r="ASM1" s="160"/>
      <c r="ASN1" s="160"/>
      <c r="ASO1" s="160"/>
      <c r="ASP1" s="160"/>
      <c r="ASQ1" s="160"/>
      <c r="ASR1" s="160"/>
      <c r="ASS1" s="160"/>
      <c r="AST1" s="160"/>
      <c r="ASU1" s="160"/>
      <c r="ASV1" s="160"/>
      <c r="ASW1" s="160"/>
      <c r="ASX1" s="160"/>
      <c r="ASY1" s="160"/>
      <c r="ASZ1" s="160"/>
      <c r="ATA1" s="160"/>
      <c r="ATB1" s="160"/>
      <c r="ATC1" s="160"/>
      <c r="ATD1" s="160"/>
      <c r="ATE1" s="160"/>
      <c r="ATF1" s="160"/>
      <c r="ATG1" s="160"/>
      <c r="ATH1" s="160"/>
      <c r="ATI1" s="160"/>
      <c r="ATJ1" s="160"/>
      <c r="ATK1" s="160"/>
      <c r="ATL1" s="160"/>
      <c r="ATM1" s="160"/>
      <c r="ATN1" s="160"/>
      <c r="ATO1" s="160"/>
      <c r="ATP1" s="160"/>
      <c r="ATQ1" s="160"/>
      <c r="ATR1" s="160"/>
      <c r="ATS1" s="160"/>
      <c r="ATT1" s="160"/>
      <c r="ATU1" s="160"/>
      <c r="ATV1" s="160"/>
      <c r="ATW1" s="160"/>
      <c r="ATX1" s="160"/>
      <c r="ATY1" s="160"/>
      <c r="ATZ1" s="160"/>
      <c r="AUA1" s="160"/>
      <c r="AUB1" s="160"/>
      <c r="AUC1" s="160"/>
      <c r="AUD1" s="160"/>
      <c r="AUE1" s="160"/>
      <c r="AUF1" s="160"/>
      <c r="AUG1" s="160"/>
      <c r="AUH1" s="160"/>
      <c r="AUI1" s="160"/>
      <c r="AUJ1" s="160"/>
      <c r="AUK1" s="160"/>
      <c r="AUL1" s="160"/>
      <c r="AUM1" s="160"/>
      <c r="AUN1" s="160"/>
      <c r="AUO1" s="160"/>
      <c r="AUP1" s="160"/>
      <c r="AUQ1" s="160"/>
      <c r="AUR1" s="160"/>
      <c r="AUS1" s="160"/>
      <c r="AUT1" s="160"/>
      <c r="AUU1" s="160"/>
      <c r="AUV1" s="160"/>
      <c r="AUW1" s="160"/>
      <c r="AUX1" s="160"/>
      <c r="AUY1" s="160"/>
      <c r="AUZ1" s="160"/>
      <c r="AVA1" s="160"/>
      <c r="AVB1" s="160"/>
      <c r="AVC1" s="160"/>
      <c r="AVD1" s="160"/>
      <c r="AVE1" s="160"/>
      <c r="AVF1" s="160"/>
      <c r="AVG1" s="160"/>
      <c r="AVH1" s="160"/>
      <c r="AVI1" s="160"/>
      <c r="AVJ1" s="160"/>
      <c r="AVK1" s="160"/>
      <c r="AVL1" s="160"/>
      <c r="AVM1" s="160"/>
      <c r="AVN1" s="160"/>
      <c r="AVO1" s="160"/>
      <c r="AVP1" s="160"/>
      <c r="AVQ1" s="160"/>
      <c r="AVR1" s="160"/>
      <c r="AVS1" s="160"/>
      <c r="AVT1" s="160"/>
      <c r="AVU1" s="160"/>
      <c r="AVV1" s="160"/>
      <c r="AVW1" s="160"/>
      <c r="AVX1" s="160"/>
      <c r="AVY1" s="160"/>
      <c r="AVZ1" s="160"/>
      <c r="AWA1" s="160"/>
      <c r="AWB1" s="160"/>
      <c r="AWC1" s="160"/>
      <c r="AWD1" s="160"/>
      <c r="AWE1" s="160"/>
      <c r="AWF1" s="160"/>
      <c r="AWG1" s="160"/>
      <c r="AWH1" s="160"/>
      <c r="AWI1" s="160"/>
      <c r="AWJ1" s="160"/>
      <c r="AWK1" s="160"/>
      <c r="AWL1" s="160"/>
      <c r="AWM1" s="160"/>
      <c r="AWN1" s="160"/>
      <c r="AWO1" s="160"/>
      <c r="AWP1" s="160"/>
      <c r="AWQ1" s="160"/>
      <c r="AWR1" s="160"/>
      <c r="AWS1" s="160"/>
      <c r="AWT1" s="160"/>
      <c r="AWU1" s="160"/>
      <c r="AWV1" s="160"/>
      <c r="AWW1" s="160"/>
      <c r="AWX1" s="160"/>
      <c r="AWY1" s="160"/>
      <c r="AWZ1" s="160"/>
      <c r="AXA1" s="160"/>
      <c r="AXB1" s="160"/>
      <c r="AXC1" s="160"/>
      <c r="AXD1" s="160"/>
      <c r="AXE1" s="160"/>
      <c r="AXF1" s="160"/>
      <c r="AXG1" s="160"/>
      <c r="AXH1" s="160"/>
      <c r="AXI1" s="160"/>
      <c r="AXJ1" s="160"/>
      <c r="AXK1" s="160"/>
      <c r="AXL1" s="160"/>
      <c r="AXM1" s="160"/>
      <c r="AXN1" s="160"/>
      <c r="AXO1" s="160"/>
      <c r="AXP1" s="160"/>
      <c r="AXQ1" s="160"/>
      <c r="AXR1" s="160"/>
      <c r="AXS1" s="160"/>
      <c r="AXT1" s="160"/>
      <c r="AXU1" s="160"/>
      <c r="AXV1" s="160"/>
      <c r="AXW1" s="160"/>
      <c r="AXX1" s="160"/>
      <c r="AXY1" s="160"/>
      <c r="AXZ1" s="160"/>
      <c r="AYA1" s="160"/>
      <c r="AYB1" s="160"/>
      <c r="AYC1" s="160"/>
      <c r="AYD1" s="160"/>
      <c r="AYE1" s="160"/>
      <c r="AYF1" s="160"/>
      <c r="AYG1" s="160"/>
      <c r="AYH1" s="160"/>
      <c r="AYI1" s="160"/>
      <c r="AYJ1" s="160"/>
      <c r="AYK1" s="160"/>
      <c r="AYL1" s="160"/>
      <c r="AYM1" s="160"/>
      <c r="AYN1" s="160"/>
      <c r="AYO1" s="160"/>
      <c r="AYP1" s="160"/>
      <c r="AYQ1" s="160"/>
      <c r="AYR1" s="160"/>
      <c r="AYS1" s="160"/>
      <c r="AYT1" s="160"/>
      <c r="AYU1" s="160"/>
      <c r="AYV1" s="160"/>
      <c r="AYW1" s="160"/>
      <c r="AYX1" s="160"/>
      <c r="AYY1" s="160"/>
      <c r="AYZ1" s="160"/>
      <c r="AZA1" s="160"/>
      <c r="AZB1" s="160"/>
      <c r="AZC1" s="160"/>
      <c r="AZD1" s="160"/>
      <c r="AZE1" s="160"/>
      <c r="AZF1" s="160"/>
      <c r="AZG1" s="160"/>
      <c r="AZH1" s="160"/>
      <c r="AZI1" s="160"/>
      <c r="AZJ1" s="160"/>
      <c r="AZK1" s="160"/>
      <c r="AZL1" s="160"/>
      <c r="AZM1" s="160"/>
      <c r="AZN1" s="160"/>
      <c r="AZO1" s="160"/>
      <c r="AZP1" s="160"/>
      <c r="AZQ1" s="160"/>
      <c r="AZR1" s="160"/>
      <c r="AZS1" s="160"/>
      <c r="AZT1" s="160"/>
      <c r="AZU1" s="160"/>
      <c r="AZV1" s="160"/>
      <c r="AZW1" s="160"/>
      <c r="AZX1" s="160"/>
      <c r="AZY1" s="160"/>
      <c r="AZZ1" s="160"/>
      <c r="BAA1" s="160"/>
      <c r="BAB1" s="160"/>
      <c r="BAC1" s="160"/>
      <c r="BAD1" s="160"/>
      <c r="BAE1" s="160"/>
      <c r="BAF1" s="160"/>
      <c r="BAG1" s="160"/>
      <c r="BAH1" s="160"/>
      <c r="BAI1" s="160"/>
      <c r="BAJ1" s="160"/>
      <c r="BAK1" s="160"/>
      <c r="BAL1" s="160"/>
      <c r="BAM1" s="160"/>
      <c r="BAN1" s="160"/>
      <c r="BAO1" s="160"/>
      <c r="BAP1" s="160"/>
      <c r="BAQ1" s="160"/>
      <c r="BAR1" s="160"/>
      <c r="BAS1" s="160"/>
      <c r="BAT1" s="160"/>
      <c r="BAU1" s="160"/>
      <c r="BAV1" s="160"/>
      <c r="BAW1" s="160"/>
      <c r="BAX1" s="160"/>
      <c r="BAY1" s="160"/>
      <c r="BAZ1" s="160"/>
      <c r="BBA1" s="160"/>
      <c r="BBB1" s="160"/>
      <c r="BBC1" s="160"/>
      <c r="BBD1" s="160"/>
      <c r="BBE1" s="160"/>
      <c r="BBF1" s="160"/>
      <c r="BBG1" s="160"/>
      <c r="BBH1" s="160"/>
      <c r="BBI1" s="160"/>
      <c r="BBJ1" s="160"/>
      <c r="BBK1" s="160"/>
      <c r="BBL1" s="160"/>
      <c r="BBM1" s="160"/>
      <c r="BBN1" s="160"/>
      <c r="BBO1" s="160"/>
      <c r="BBP1" s="160"/>
      <c r="BBQ1" s="160"/>
      <c r="BBR1" s="160"/>
      <c r="BBS1" s="160"/>
      <c r="BBT1" s="160"/>
      <c r="BBU1" s="160"/>
      <c r="BBV1" s="160"/>
      <c r="BBW1" s="160"/>
      <c r="BBX1" s="160"/>
      <c r="BBY1" s="160"/>
      <c r="BBZ1" s="160"/>
      <c r="BCA1" s="160"/>
      <c r="BCB1" s="160"/>
      <c r="BCC1" s="160"/>
      <c r="BCD1" s="160"/>
      <c r="BCE1" s="160"/>
      <c r="BCF1" s="160"/>
      <c r="BCG1" s="160"/>
      <c r="BCH1" s="160"/>
      <c r="BCI1" s="160"/>
      <c r="BCJ1" s="160"/>
      <c r="BCK1" s="160"/>
      <c r="BCL1" s="160"/>
      <c r="BCM1" s="160"/>
      <c r="BCN1" s="160"/>
      <c r="BCO1" s="160"/>
      <c r="BCP1" s="160"/>
      <c r="BCQ1" s="160"/>
      <c r="BCR1" s="160"/>
      <c r="BCS1" s="160"/>
      <c r="BCT1" s="160"/>
      <c r="BCU1" s="160"/>
      <c r="BCV1" s="160"/>
      <c r="BCW1" s="160"/>
      <c r="BCX1" s="160"/>
      <c r="BCY1" s="160"/>
      <c r="BCZ1" s="160"/>
      <c r="BDA1" s="160"/>
      <c r="BDB1" s="160"/>
      <c r="BDC1" s="160"/>
      <c r="BDD1" s="160"/>
      <c r="BDE1" s="160"/>
      <c r="BDF1" s="160"/>
      <c r="BDG1" s="160"/>
      <c r="BDH1" s="160"/>
      <c r="BDI1" s="160"/>
      <c r="BDJ1" s="160"/>
      <c r="BDK1" s="160"/>
      <c r="BDL1" s="160"/>
      <c r="BDM1" s="160"/>
      <c r="BDN1" s="160"/>
      <c r="BDO1" s="160"/>
      <c r="BDP1" s="160"/>
      <c r="BDQ1" s="160"/>
      <c r="BDR1" s="160"/>
      <c r="BDS1" s="160"/>
      <c r="BDT1" s="160"/>
      <c r="BDU1" s="160"/>
      <c r="BDV1" s="160"/>
      <c r="BDW1" s="160"/>
      <c r="BDX1" s="160"/>
      <c r="BDY1" s="160"/>
      <c r="BDZ1" s="160"/>
      <c r="BEA1" s="160"/>
      <c r="BEB1" s="160"/>
      <c r="BEC1" s="160"/>
      <c r="BED1" s="160"/>
      <c r="BEE1" s="160"/>
      <c r="BEF1" s="160"/>
      <c r="BEG1" s="160"/>
      <c r="BEH1" s="160"/>
      <c r="BEI1" s="160"/>
      <c r="BEJ1" s="160"/>
      <c r="BEK1" s="160"/>
      <c r="BEL1" s="160"/>
      <c r="BEM1" s="160"/>
      <c r="BEN1" s="160"/>
      <c r="BEO1" s="160"/>
      <c r="BEP1" s="160"/>
      <c r="BEQ1" s="160"/>
      <c r="BER1" s="160"/>
      <c r="BES1" s="160"/>
      <c r="BET1" s="160"/>
      <c r="BEU1" s="160"/>
      <c r="BEV1" s="160"/>
      <c r="BEW1" s="160"/>
      <c r="BEX1" s="160"/>
      <c r="BEY1" s="160"/>
      <c r="BEZ1" s="160"/>
      <c r="BFA1" s="160"/>
      <c r="BFB1" s="160"/>
      <c r="BFC1" s="160"/>
      <c r="BFD1" s="160"/>
      <c r="BFE1" s="160"/>
      <c r="BFF1" s="160"/>
      <c r="BFG1" s="160"/>
      <c r="BFH1" s="160"/>
      <c r="BFI1" s="160"/>
      <c r="BFJ1" s="160"/>
      <c r="BFK1" s="160"/>
      <c r="BFL1" s="160"/>
      <c r="BFM1" s="160"/>
      <c r="BFN1" s="160"/>
      <c r="BFO1" s="160"/>
      <c r="BFP1" s="160"/>
      <c r="BFQ1" s="160"/>
      <c r="BFR1" s="160"/>
      <c r="BFS1" s="160"/>
      <c r="BFT1" s="160"/>
      <c r="BFU1" s="160"/>
      <c r="BFV1" s="160"/>
      <c r="BFW1" s="160"/>
      <c r="BFX1" s="160"/>
      <c r="BFY1" s="160"/>
      <c r="BFZ1" s="160"/>
      <c r="BGA1" s="160"/>
      <c r="BGB1" s="160"/>
      <c r="BGC1" s="160"/>
      <c r="BGD1" s="160"/>
      <c r="BGE1" s="160"/>
      <c r="BGF1" s="160"/>
      <c r="BGG1" s="160"/>
      <c r="BGH1" s="160"/>
      <c r="BGI1" s="160"/>
      <c r="BGJ1" s="160"/>
      <c r="BGK1" s="160"/>
      <c r="BGL1" s="160"/>
      <c r="BGM1" s="160"/>
      <c r="BGN1" s="160"/>
      <c r="BGO1" s="160"/>
      <c r="BGP1" s="160"/>
      <c r="BGQ1" s="160"/>
      <c r="BGR1" s="160"/>
      <c r="BGS1" s="160"/>
      <c r="BGT1" s="160"/>
      <c r="BGU1" s="160"/>
      <c r="BGV1" s="160"/>
      <c r="BGW1" s="160"/>
      <c r="BGX1" s="160"/>
      <c r="BGY1" s="160"/>
      <c r="BGZ1" s="160"/>
      <c r="BHA1" s="160"/>
      <c r="BHB1" s="160"/>
      <c r="BHC1" s="160"/>
      <c r="BHD1" s="160"/>
      <c r="BHE1" s="160"/>
      <c r="BHF1" s="160"/>
      <c r="BHG1" s="160"/>
      <c r="BHH1" s="160"/>
      <c r="BHI1" s="160"/>
      <c r="BHJ1" s="160"/>
      <c r="BHK1" s="160"/>
      <c r="BHL1" s="160"/>
      <c r="BHM1" s="160"/>
      <c r="BHN1" s="160"/>
      <c r="BHO1" s="160"/>
      <c r="BHP1" s="160"/>
      <c r="BHQ1" s="160"/>
      <c r="BHR1" s="160"/>
      <c r="BHS1" s="160"/>
      <c r="BHT1" s="160"/>
      <c r="BHU1" s="160"/>
      <c r="BHV1" s="160"/>
      <c r="BHW1" s="160"/>
      <c r="BHX1" s="160"/>
      <c r="BHY1" s="160"/>
      <c r="BHZ1" s="160"/>
      <c r="BIA1" s="160"/>
      <c r="BIB1" s="160"/>
      <c r="BIC1" s="160"/>
      <c r="BID1" s="160"/>
      <c r="BIE1" s="160"/>
      <c r="BIF1" s="160"/>
      <c r="BIG1" s="160"/>
      <c r="BIH1" s="160"/>
      <c r="BII1" s="160"/>
      <c r="BIJ1" s="160"/>
      <c r="BIK1" s="160"/>
      <c r="BIL1" s="160"/>
      <c r="BIM1" s="160"/>
      <c r="BIN1" s="160"/>
      <c r="BIO1" s="160"/>
      <c r="BIP1" s="160"/>
      <c r="BIQ1" s="160"/>
      <c r="BIR1" s="160"/>
      <c r="BIS1" s="160"/>
      <c r="BIT1" s="160"/>
      <c r="BIU1" s="160"/>
      <c r="BIV1" s="160"/>
      <c r="BIW1" s="160"/>
      <c r="BIX1" s="160"/>
      <c r="BIY1" s="160"/>
      <c r="BIZ1" s="160"/>
      <c r="BJA1" s="160"/>
      <c r="BJB1" s="160"/>
      <c r="BJC1" s="160"/>
      <c r="BJD1" s="160"/>
      <c r="BJE1" s="160"/>
      <c r="BJF1" s="160"/>
      <c r="BJG1" s="160"/>
      <c r="BJH1" s="160"/>
      <c r="BJI1" s="160"/>
      <c r="BJJ1" s="160"/>
      <c r="BJK1" s="160"/>
      <c r="BJL1" s="160"/>
      <c r="BJM1" s="160"/>
      <c r="BJN1" s="160"/>
      <c r="BJO1" s="160"/>
      <c r="BJP1" s="160"/>
      <c r="BJQ1" s="160"/>
      <c r="BJR1" s="160"/>
      <c r="BJS1" s="160"/>
    </row>
    <row r="2" spans="1:1631" s="167" customFormat="1" ht="79.900000000000006" customHeight="1" thickTop="1" thickBot="1" x14ac:dyDescent="0.4">
      <c r="A2" s="159"/>
      <c r="B2" s="194" t="s">
        <v>71</v>
      </c>
      <c r="C2" s="195" t="s">
        <v>69</v>
      </c>
      <c r="D2" s="196" t="s">
        <v>70</v>
      </c>
      <c r="E2" s="162" t="s">
        <v>7</v>
      </c>
      <c r="F2" s="166" t="s">
        <v>10</v>
      </c>
      <c r="G2" s="163" t="s">
        <v>8</v>
      </c>
      <c r="H2" s="166" t="s">
        <v>11</v>
      </c>
      <c r="I2" s="163" t="s">
        <v>6</v>
      </c>
      <c r="J2" s="166" t="s">
        <v>12</v>
      </c>
      <c r="K2" s="163" t="s">
        <v>5</v>
      </c>
      <c r="L2" s="166" t="s">
        <v>13</v>
      </c>
      <c r="M2" s="164" t="s">
        <v>9</v>
      </c>
      <c r="N2" s="165"/>
      <c r="O2" s="200" t="s">
        <v>7</v>
      </c>
      <c r="P2" s="166" t="s">
        <v>10</v>
      </c>
      <c r="Q2" s="206" t="s">
        <v>8</v>
      </c>
      <c r="R2" s="166" t="s">
        <v>11</v>
      </c>
      <c r="S2" s="206" t="s">
        <v>6</v>
      </c>
      <c r="T2" s="166" t="s">
        <v>12</v>
      </c>
      <c r="U2" s="206" t="s">
        <v>5</v>
      </c>
      <c r="V2" s="166" t="s">
        <v>13</v>
      </c>
      <c r="W2" s="207" t="s">
        <v>9</v>
      </c>
      <c r="X2" s="165"/>
      <c r="Y2" s="209" t="s">
        <v>17</v>
      </c>
      <c r="Z2" s="210" t="s">
        <v>18</v>
      </c>
      <c r="AA2" s="210" t="s">
        <v>58</v>
      </c>
      <c r="AB2" s="210" t="s">
        <v>59</v>
      </c>
      <c r="AC2" s="210" t="s">
        <v>19</v>
      </c>
      <c r="AD2" s="212" t="s">
        <v>20</v>
      </c>
      <c r="AE2" s="225"/>
      <c r="AF2" s="209" t="s">
        <v>24</v>
      </c>
      <c r="AG2" s="210" t="s">
        <v>22</v>
      </c>
      <c r="AH2" s="211" t="s">
        <v>98</v>
      </c>
      <c r="AI2" s="212" t="s">
        <v>99</v>
      </c>
      <c r="AJ2" s="210" t="s">
        <v>25</v>
      </c>
      <c r="AK2" s="226" t="s">
        <v>26</v>
      </c>
      <c r="AL2" s="218"/>
      <c r="AM2" s="209" t="s">
        <v>23</v>
      </c>
      <c r="AN2" s="210" t="s">
        <v>102</v>
      </c>
      <c r="AO2" s="211" t="s">
        <v>143</v>
      </c>
      <c r="AP2" s="210" t="s">
        <v>144</v>
      </c>
      <c r="AQ2" s="211" t="s">
        <v>145</v>
      </c>
      <c r="AR2" s="226" t="s">
        <v>146</v>
      </c>
      <c r="AS2" s="159"/>
      <c r="AT2" s="159"/>
      <c r="AU2" s="159"/>
      <c r="AV2" s="159"/>
      <c r="AW2" s="159"/>
      <c r="AX2" s="159"/>
      <c r="AY2" s="159"/>
      <c r="AZ2" s="159"/>
      <c r="BA2" s="159"/>
      <c r="BB2" s="159"/>
      <c r="BC2" s="159"/>
      <c r="BD2" s="159"/>
      <c r="BE2" s="159"/>
      <c r="BF2" s="159"/>
      <c r="BG2" s="159"/>
      <c r="BH2" s="159"/>
      <c r="BI2" s="159"/>
      <c r="BJ2" s="159"/>
      <c r="BK2" s="159"/>
      <c r="BL2" s="159"/>
      <c r="BM2" s="159"/>
      <c r="BN2" s="159"/>
      <c r="BO2" s="159"/>
      <c r="BP2" s="159"/>
      <c r="BQ2" s="159"/>
      <c r="BR2" s="159"/>
      <c r="BS2" s="159"/>
      <c r="BT2" s="159"/>
      <c r="BU2" s="159"/>
      <c r="BV2" s="159"/>
      <c r="BW2" s="159"/>
      <c r="BX2" s="159"/>
      <c r="BY2" s="159"/>
      <c r="BZ2" s="159"/>
      <c r="CA2" s="159"/>
      <c r="CB2" s="159"/>
      <c r="CC2" s="159"/>
      <c r="CD2" s="159"/>
      <c r="CE2" s="159"/>
      <c r="CF2" s="159"/>
      <c r="CG2" s="159"/>
      <c r="CH2" s="159"/>
      <c r="CI2" s="159"/>
      <c r="CJ2" s="159"/>
      <c r="CK2" s="159"/>
      <c r="CL2" s="159"/>
      <c r="CM2" s="159"/>
      <c r="CN2" s="159"/>
      <c r="CO2" s="159"/>
      <c r="CP2" s="159"/>
      <c r="CQ2" s="159"/>
      <c r="CR2" s="159"/>
      <c r="CS2" s="159"/>
      <c r="CT2" s="159"/>
      <c r="CU2" s="159"/>
      <c r="CV2" s="159"/>
      <c r="CW2" s="159"/>
      <c r="CX2" s="159"/>
      <c r="CY2" s="159"/>
      <c r="CZ2" s="159"/>
      <c r="DA2" s="159"/>
      <c r="DB2" s="159"/>
      <c r="DC2" s="159"/>
      <c r="DD2" s="159"/>
      <c r="DE2" s="159"/>
      <c r="DF2" s="159"/>
      <c r="DG2" s="159"/>
      <c r="DH2" s="159"/>
      <c r="DI2" s="159"/>
      <c r="DJ2" s="159"/>
      <c r="DK2" s="159"/>
      <c r="DL2" s="159"/>
      <c r="DM2" s="159"/>
      <c r="DN2" s="159"/>
      <c r="DO2" s="159"/>
      <c r="DP2" s="159"/>
      <c r="DQ2" s="159"/>
      <c r="DR2" s="159"/>
      <c r="DS2" s="159"/>
      <c r="DT2" s="159"/>
      <c r="DU2" s="159"/>
      <c r="DV2" s="159"/>
      <c r="DW2" s="159"/>
      <c r="DX2" s="159"/>
      <c r="DY2" s="159"/>
      <c r="DZ2" s="159"/>
      <c r="EA2" s="159"/>
      <c r="EB2" s="159"/>
      <c r="EC2" s="159"/>
      <c r="ED2" s="159"/>
      <c r="EE2" s="159"/>
      <c r="EF2" s="159"/>
      <c r="EG2" s="159"/>
      <c r="EH2" s="159"/>
      <c r="EI2" s="159"/>
      <c r="EJ2" s="159"/>
      <c r="EK2" s="159"/>
      <c r="EL2" s="159"/>
      <c r="EM2" s="159"/>
      <c r="EN2" s="159"/>
      <c r="EO2" s="159"/>
      <c r="EP2" s="159"/>
      <c r="EQ2" s="159"/>
      <c r="ER2" s="159"/>
      <c r="ES2" s="159"/>
      <c r="ET2" s="159"/>
      <c r="EU2" s="159"/>
      <c r="EV2" s="159"/>
      <c r="EW2" s="159"/>
      <c r="EX2" s="159"/>
      <c r="EY2" s="159"/>
      <c r="EZ2" s="159"/>
      <c r="FA2" s="159"/>
      <c r="FB2" s="159"/>
      <c r="FC2" s="159"/>
      <c r="FD2" s="159"/>
      <c r="FE2" s="159"/>
      <c r="FF2" s="159"/>
      <c r="FG2" s="159"/>
      <c r="FH2" s="159"/>
      <c r="FI2" s="159"/>
      <c r="FJ2" s="159"/>
      <c r="FK2" s="159"/>
      <c r="FL2" s="159"/>
      <c r="FM2" s="159"/>
      <c r="FN2" s="159"/>
      <c r="FO2" s="159"/>
      <c r="FP2" s="159"/>
      <c r="FQ2" s="159"/>
      <c r="FR2" s="159"/>
      <c r="FS2" s="159"/>
      <c r="FT2" s="159"/>
      <c r="FU2" s="159"/>
      <c r="FV2" s="159"/>
      <c r="FW2" s="159"/>
      <c r="FX2" s="159"/>
      <c r="FY2" s="159"/>
      <c r="FZ2" s="159"/>
      <c r="GA2" s="159"/>
      <c r="GB2" s="159"/>
      <c r="GC2" s="159"/>
      <c r="GD2" s="159"/>
      <c r="GE2" s="159"/>
      <c r="GF2" s="159"/>
      <c r="GG2" s="159"/>
      <c r="GH2" s="159"/>
      <c r="GI2" s="159"/>
      <c r="GJ2" s="159"/>
      <c r="GK2" s="159"/>
      <c r="GL2" s="159"/>
      <c r="GM2" s="159"/>
      <c r="GN2" s="159"/>
      <c r="GO2" s="159"/>
      <c r="GP2" s="159"/>
      <c r="GQ2" s="159"/>
      <c r="GR2" s="159"/>
      <c r="GS2" s="159"/>
      <c r="GT2" s="159"/>
      <c r="GU2" s="159"/>
      <c r="GV2" s="159"/>
      <c r="GW2" s="159"/>
      <c r="GX2" s="159"/>
      <c r="GY2" s="159"/>
      <c r="GZ2" s="159"/>
      <c r="HA2" s="159"/>
      <c r="HB2" s="159"/>
      <c r="HC2" s="159"/>
      <c r="HD2" s="159"/>
      <c r="HE2" s="159"/>
      <c r="HF2" s="159"/>
      <c r="HG2" s="159"/>
      <c r="HH2" s="159"/>
      <c r="HI2" s="159"/>
      <c r="HJ2" s="159"/>
      <c r="HK2" s="159"/>
      <c r="HL2" s="159"/>
      <c r="HM2" s="159"/>
      <c r="HN2" s="159"/>
      <c r="HO2" s="159"/>
      <c r="HP2" s="159"/>
      <c r="HQ2" s="159"/>
      <c r="HR2" s="159"/>
      <c r="HS2" s="159"/>
      <c r="HT2" s="159"/>
      <c r="HU2" s="159"/>
      <c r="HV2" s="159"/>
      <c r="HW2" s="159"/>
      <c r="HX2" s="159"/>
      <c r="HY2" s="159"/>
      <c r="HZ2" s="159"/>
      <c r="IA2" s="159"/>
      <c r="IB2" s="159"/>
      <c r="IC2" s="159"/>
      <c r="ID2" s="159"/>
      <c r="IE2" s="159"/>
      <c r="IF2" s="159"/>
      <c r="IG2" s="159"/>
      <c r="IH2" s="159"/>
      <c r="II2" s="159"/>
      <c r="IJ2" s="159"/>
      <c r="IK2" s="159"/>
      <c r="IL2" s="159"/>
      <c r="IM2" s="159"/>
      <c r="IN2" s="159"/>
      <c r="IO2" s="159"/>
      <c r="IP2" s="159"/>
      <c r="IQ2" s="159"/>
      <c r="IR2" s="159"/>
      <c r="IS2" s="159"/>
      <c r="IT2" s="159"/>
      <c r="IU2" s="159"/>
      <c r="IV2" s="159"/>
      <c r="IW2" s="159"/>
      <c r="IX2" s="159"/>
      <c r="IY2" s="159"/>
      <c r="IZ2" s="159"/>
      <c r="JA2" s="159"/>
      <c r="JB2" s="159"/>
      <c r="JC2" s="159"/>
      <c r="JD2" s="159"/>
      <c r="JE2" s="159"/>
      <c r="JF2" s="159"/>
      <c r="JG2" s="159"/>
      <c r="JH2" s="159"/>
      <c r="JI2" s="159"/>
      <c r="JJ2" s="159"/>
      <c r="JK2" s="159"/>
      <c r="JL2" s="159"/>
      <c r="JM2" s="159"/>
      <c r="JN2" s="159"/>
      <c r="JO2" s="159"/>
      <c r="JP2" s="159"/>
      <c r="JQ2" s="159"/>
      <c r="JR2" s="159"/>
      <c r="JS2" s="159"/>
      <c r="JT2" s="159"/>
      <c r="JU2" s="159"/>
      <c r="JV2" s="159"/>
      <c r="JW2" s="159"/>
      <c r="JX2" s="159"/>
      <c r="JY2" s="159"/>
      <c r="JZ2" s="159"/>
      <c r="KA2" s="159"/>
      <c r="KB2" s="159"/>
      <c r="KC2" s="159"/>
      <c r="KD2" s="159"/>
      <c r="KE2" s="159"/>
      <c r="KF2" s="159"/>
      <c r="KG2" s="159"/>
      <c r="KH2" s="159"/>
      <c r="KI2" s="159"/>
      <c r="KJ2" s="159"/>
      <c r="KK2" s="159"/>
      <c r="KL2" s="159"/>
      <c r="KM2" s="159"/>
      <c r="KN2" s="159"/>
      <c r="KO2" s="159"/>
      <c r="KP2" s="159"/>
      <c r="KQ2" s="159"/>
      <c r="KR2" s="159"/>
      <c r="KS2" s="159"/>
      <c r="KT2" s="159"/>
      <c r="KU2" s="159"/>
      <c r="KV2" s="159"/>
      <c r="KW2" s="159"/>
      <c r="KX2" s="159"/>
      <c r="KY2" s="159"/>
      <c r="KZ2" s="159"/>
      <c r="LA2" s="159"/>
      <c r="LB2" s="159"/>
      <c r="LC2" s="159"/>
      <c r="LD2" s="159"/>
      <c r="LE2" s="159"/>
      <c r="LF2" s="159"/>
      <c r="LG2" s="159"/>
      <c r="LH2" s="159"/>
      <c r="LI2" s="159"/>
      <c r="LJ2" s="159"/>
      <c r="LK2" s="159"/>
      <c r="LL2" s="159"/>
      <c r="LM2" s="159"/>
      <c r="LN2" s="159"/>
      <c r="LO2" s="159"/>
      <c r="LP2" s="159"/>
      <c r="LQ2" s="159"/>
      <c r="LR2" s="159"/>
      <c r="LS2" s="159"/>
      <c r="LT2" s="159"/>
      <c r="LU2" s="159"/>
      <c r="LV2" s="159"/>
      <c r="LW2" s="159"/>
      <c r="LX2" s="159"/>
      <c r="LY2" s="159"/>
      <c r="LZ2" s="159"/>
      <c r="MA2" s="159"/>
      <c r="MB2" s="159"/>
      <c r="MC2" s="159"/>
      <c r="MD2" s="159"/>
      <c r="ME2" s="159"/>
      <c r="MF2" s="159"/>
      <c r="MG2" s="159"/>
      <c r="MH2" s="159"/>
      <c r="MI2" s="159"/>
      <c r="MJ2" s="159"/>
      <c r="MK2" s="159"/>
      <c r="ML2" s="159"/>
      <c r="MM2" s="159"/>
      <c r="MN2" s="159"/>
      <c r="MO2" s="159"/>
      <c r="MP2" s="159"/>
      <c r="MQ2" s="159"/>
      <c r="MR2" s="159"/>
      <c r="MS2" s="159"/>
      <c r="MT2" s="159"/>
      <c r="MU2" s="159"/>
      <c r="MV2" s="159"/>
      <c r="MW2" s="159"/>
      <c r="MX2" s="159"/>
      <c r="MY2" s="159"/>
      <c r="MZ2" s="159"/>
      <c r="NA2" s="159"/>
      <c r="NB2" s="159"/>
      <c r="NC2" s="159"/>
      <c r="ND2" s="159"/>
      <c r="NE2" s="159"/>
      <c r="NF2" s="159"/>
      <c r="NG2" s="159"/>
      <c r="NH2" s="159"/>
      <c r="NI2" s="159"/>
      <c r="NJ2" s="159"/>
      <c r="NK2" s="159"/>
      <c r="NL2" s="159"/>
      <c r="NM2" s="159"/>
      <c r="NN2" s="159"/>
      <c r="NO2" s="159"/>
      <c r="NP2" s="159"/>
      <c r="NQ2" s="159"/>
      <c r="NR2" s="159"/>
      <c r="NS2" s="159"/>
      <c r="NT2" s="159"/>
      <c r="NU2" s="159"/>
      <c r="NV2" s="159"/>
      <c r="NW2" s="159"/>
      <c r="NX2" s="159"/>
      <c r="NY2" s="159"/>
      <c r="NZ2" s="159"/>
      <c r="OA2" s="159"/>
      <c r="OB2" s="159"/>
      <c r="OC2" s="159"/>
      <c r="OD2" s="159"/>
      <c r="OE2" s="159"/>
      <c r="OF2" s="159"/>
      <c r="OG2" s="159"/>
      <c r="OH2" s="159"/>
      <c r="OI2" s="159"/>
      <c r="OJ2" s="159"/>
      <c r="OK2" s="159"/>
      <c r="OL2" s="159"/>
      <c r="OM2" s="159"/>
      <c r="ON2" s="159"/>
      <c r="OO2" s="159"/>
      <c r="OP2" s="159"/>
      <c r="OQ2" s="159"/>
      <c r="OR2" s="159"/>
      <c r="OS2" s="159"/>
      <c r="OT2" s="159"/>
      <c r="OU2" s="159"/>
      <c r="OV2" s="159"/>
      <c r="OW2" s="159"/>
      <c r="OX2" s="159"/>
      <c r="OY2" s="159"/>
      <c r="OZ2" s="159"/>
      <c r="PA2" s="159"/>
      <c r="PB2" s="159"/>
      <c r="PC2" s="159"/>
      <c r="PD2" s="159"/>
      <c r="PE2" s="159"/>
      <c r="PF2" s="159"/>
      <c r="PG2" s="159"/>
      <c r="PH2" s="159"/>
      <c r="PI2" s="159"/>
      <c r="PJ2" s="159"/>
      <c r="PK2" s="159"/>
      <c r="PL2" s="159"/>
      <c r="PM2" s="159"/>
      <c r="PN2" s="159"/>
      <c r="PO2" s="159"/>
      <c r="PP2" s="159"/>
      <c r="PQ2" s="159"/>
      <c r="PR2" s="159"/>
      <c r="PS2" s="159"/>
      <c r="PT2" s="159"/>
      <c r="PU2" s="159"/>
      <c r="PV2" s="159"/>
      <c r="PW2" s="159"/>
      <c r="PX2" s="159"/>
      <c r="PY2" s="159"/>
      <c r="PZ2" s="159"/>
      <c r="QA2" s="159"/>
      <c r="QB2" s="159"/>
      <c r="QC2" s="159"/>
      <c r="QD2" s="159"/>
      <c r="QE2" s="159"/>
      <c r="QF2" s="159"/>
      <c r="QG2" s="159"/>
      <c r="QH2" s="159"/>
      <c r="QI2" s="159"/>
      <c r="QJ2" s="159"/>
      <c r="QK2" s="159"/>
      <c r="QL2" s="159"/>
      <c r="QM2" s="159"/>
      <c r="QN2" s="159"/>
      <c r="QO2" s="159"/>
      <c r="QP2" s="159"/>
      <c r="QQ2" s="159"/>
      <c r="QR2" s="159"/>
      <c r="QS2" s="159"/>
      <c r="QT2" s="159"/>
      <c r="QU2" s="159"/>
      <c r="QV2" s="159"/>
      <c r="QW2" s="159"/>
      <c r="QX2" s="159"/>
      <c r="QY2" s="159"/>
      <c r="QZ2" s="159"/>
      <c r="RA2" s="159"/>
      <c r="RB2" s="159"/>
      <c r="RC2" s="159"/>
      <c r="RD2" s="159"/>
      <c r="RE2" s="159"/>
      <c r="RF2" s="159"/>
      <c r="RG2" s="159"/>
      <c r="RH2" s="159"/>
      <c r="RI2" s="159"/>
      <c r="RJ2" s="159"/>
      <c r="RK2" s="159"/>
      <c r="RL2" s="159"/>
      <c r="RM2" s="159"/>
      <c r="RN2" s="159"/>
      <c r="RO2" s="159"/>
      <c r="RP2" s="159"/>
      <c r="RQ2" s="159"/>
      <c r="RR2" s="159"/>
      <c r="RS2" s="159"/>
      <c r="RT2" s="159"/>
      <c r="RU2" s="159"/>
      <c r="RV2" s="159"/>
      <c r="RW2" s="159"/>
      <c r="RX2" s="159"/>
      <c r="RY2" s="159"/>
      <c r="RZ2" s="159"/>
      <c r="SA2" s="159"/>
      <c r="SB2" s="159"/>
      <c r="SC2" s="159"/>
      <c r="SD2" s="159"/>
      <c r="SE2" s="159"/>
      <c r="SF2" s="159"/>
      <c r="SG2" s="159"/>
      <c r="SH2" s="159"/>
      <c r="SI2" s="159"/>
      <c r="SJ2" s="159"/>
      <c r="SK2" s="159"/>
      <c r="SL2" s="159"/>
      <c r="SM2" s="159"/>
      <c r="SN2" s="159"/>
      <c r="SO2" s="159"/>
      <c r="SP2" s="159"/>
      <c r="SQ2" s="159"/>
      <c r="SR2" s="159"/>
      <c r="SS2" s="159"/>
      <c r="ST2" s="159"/>
      <c r="SU2" s="159"/>
      <c r="SV2" s="159"/>
      <c r="SW2" s="159"/>
      <c r="SX2" s="159"/>
      <c r="SY2" s="159"/>
      <c r="SZ2" s="159"/>
      <c r="TA2" s="159"/>
      <c r="TB2" s="159"/>
      <c r="TC2" s="159"/>
      <c r="TD2" s="159"/>
      <c r="TE2" s="159"/>
      <c r="TF2" s="159"/>
      <c r="TG2" s="159"/>
      <c r="TH2" s="159"/>
      <c r="TI2" s="159"/>
      <c r="TJ2" s="159"/>
      <c r="TK2" s="159"/>
      <c r="TL2" s="159"/>
      <c r="TM2" s="159"/>
      <c r="TN2" s="159"/>
      <c r="TO2" s="159"/>
      <c r="TP2" s="159"/>
      <c r="TQ2" s="159"/>
      <c r="TR2" s="159"/>
      <c r="TS2" s="159"/>
      <c r="TT2" s="159"/>
      <c r="TU2" s="159"/>
      <c r="TV2" s="159"/>
      <c r="TW2" s="159"/>
      <c r="TX2" s="159"/>
      <c r="TY2" s="159"/>
      <c r="TZ2" s="159"/>
      <c r="UA2" s="159"/>
      <c r="UB2" s="159"/>
      <c r="UC2" s="159"/>
      <c r="UD2" s="159"/>
      <c r="UE2" s="159"/>
      <c r="UF2" s="159"/>
      <c r="UG2" s="159"/>
      <c r="UH2" s="159"/>
      <c r="UI2" s="159"/>
      <c r="UJ2" s="159"/>
      <c r="UK2" s="159"/>
      <c r="UL2" s="159"/>
      <c r="UM2" s="159"/>
      <c r="UN2" s="159"/>
      <c r="UO2" s="159"/>
      <c r="UP2" s="159"/>
      <c r="UQ2" s="159"/>
      <c r="UR2" s="159"/>
      <c r="US2" s="159"/>
      <c r="UT2" s="159"/>
      <c r="UU2" s="159"/>
      <c r="UV2" s="159"/>
      <c r="UW2" s="159"/>
      <c r="UX2" s="159"/>
      <c r="UY2" s="159"/>
      <c r="UZ2" s="159"/>
      <c r="VA2" s="159"/>
      <c r="VB2" s="159"/>
      <c r="VC2" s="159"/>
      <c r="VD2" s="159"/>
      <c r="VE2" s="159"/>
      <c r="VF2" s="159"/>
      <c r="VG2" s="159"/>
      <c r="VH2" s="159"/>
      <c r="VI2" s="159"/>
      <c r="VJ2" s="159"/>
      <c r="VK2" s="159"/>
      <c r="VL2" s="159"/>
      <c r="VM2" s="159"/>
      <c r="VN2" s="159"/>
      <c r="VO2" s="159"/>
      <c r="VP2" s="159"/>
      <c r="VQ2" s="159"/>
      <c r="VR2" s="159"/>
      <c r="VS2" s="159"/>
      <c r="VT2" s="159"/>
      <c r="VU2" s="159"/>
      <c r="VV2" s="159"/>
      <c r="VW2" s="159"/>
      <c r="VX2" s="159"/>
      <c r="VY2" s="159"/>
      <c r="VZ2" s="159"/>
      <c r="WA2" s="159"/>
      <c r="WB2" s="159"/>
      <c r="WC2" s="159"/>
      <c r="WD2" s="159"/>
      <c r="WE2" s="159"/>
      <c r="WF2" s="159"/>
      <c r="WG2" s="159"/>
      <c r="WH2" s="159"/>
      <c r="WI2" s="159"/>
      <c r="WJ2" s="159"/>
      <c r="WK2" s="159"/>
      <c r="WL2" s="159"/>
      <c r="WM2" s="159"/>
      <c r="WN2" s="159"/>
      <c r="WO2" s="159"/>
      <c r="WP2" s="159"/>
      <c r="WQ2" s="159"/>
      <c r="WR2" s="159"/>
      <c r="WS2" s="159"/>
      <c r="WT2" s="159"/>
      <c r="WU2" s="159"/>
      <c r="WV2" s="159"/>
      <c r="WW2" s="159"/>
      <c r="WX2" s="159"/>
      <c r="WY2" s="159"/>
      <c r="WZ2" s="159"/>
      <c r="XA2" s="159"/>
      <c r="XB2" s="159"/>
      <c r="XC2" s="159"/>
      <c r="XD2" s="159"/>
      <c r="XE2" s="159"/>
      <c r="XF2" s="159"/>
      <c r="XG2" s="159"/>
      <c r="XH2" s="159"/>
      <c r="XI2" s="159"/>
      <c r="XJ2" s="159"/>
      <c r="XK2" s="159"/>
      <c r="XL2" s="159"/>
      <c r="XM2" s="159"/>
      <c r="XN2" s="159"/>
      <c r="XO2" s="159"/>
      <c r="XP2" s="159"/>
      <c r="XQ2" s="159"/>
      <c r="XR2" s="159"/>
      <c r="XS2" s="159"/>
      <c r="XT2" s="159"/>
      <c r="XU2" s="159"/>
      <c r="XV2" s="159"/>
      <c r="XW2" s="159"/>
      <c r="XX2" s="159"/>
      <c r="XY2" s="159"/>
      <c r="XZ2" s="159"/>
      <c r="YA2" s="159"/>
      <c r="YB2" s="159"/>
      <c r="YC2" s="159"/>
      <c r="YD2" s="159"/>
      <c r="YE2" s="159"/>
      <c r="YF2" s="159"/>
      <c r="YG2" s="159"/>
      <c r="YH2" s="159"/>
      <c r="YI2" s="159"/>
      <c r="YJ2" s="159"/>
      <c r="YK2" s="159"/>
      <c r="YL2" s="159"/>
      <c r="YM2" s="159"/>
      <c r="YN2" s="159"/>
      <c r="YO2" s="159"/>
      <c r="YP2" s="159"/>
      <c r="YQ2" s="159"/>
      <c r="YR2" s="159"/>
      <c r="YS2" s="159"/>
      <c r="YT2" s="159"/>
      <c r="YU2" s="159"/>
      <c r="YV2" s="159"/>
      <c r="YW2" s="159"/>
      <c r="YX2" s="159"/>
      <c r="YY2" s="159"/>
      <c r="YZ2" s="159"/>
      <c r="ZA2" s="159"/>
      <c r="ZB2" s="159"/>
      <c r="ZC2" s="159"/>
      <c r="ZD2" s="159"/>
      <c r="ZE2" s="159"/>
      <c r="ZF2" s="159"/>
      <c r="ZG2" s="159"/>
      <c r="ZH2" s="159"/>
      <c r="ZI2" s="159"/>
      <c r="ZJ2" s="159"/>
      <c r="ZK2" s="159"/>
      <c r="ZL2" s="159"/>
      <c r="ZM2" s="159"/>
      <c r="ZN2" s="159"/>
      <c r="ZO2" s="159"/>
      <c r="ZP2" s="159"/>
      <c r="ZQ2" s="159"/>
      <c r="ZR2" s="159"/>
      <c r="ZS2" s="159"/>
      <c r="ZT2" s="159"/>
      <c r="ZU2" s="159"/>
      <c r="ZV2" s="159"/>
      <c r="ZW2" s="159"/>
      <c r="ZX2" s="159"/>
      <c r="ZY2" s="159"/>
      <c r="ZZ2" s="159"/>
      <c r="AAA2" s="159"/>
      <c r="AAB2" s="159"/>
      <c r="AAC2" s="159"/>
      <c r="AAD2" s="159"/>
      <c r="AAE2" s="159"/>
      <c r="AAF2" s="159"/>
      <c r="AAG2" s="159"/>
      <c r="AAH2" s="159"/>
      <c r="AAI2" s="159"/>
      <c r="AAJ2" s="159"/>
      <c r="AAK2" s="159"/>
      <c r="AAL2" s="159"/>
      <c r="AAM2" s="159"/>
      <c r="AAN2" s="159"/>
      <c r="AAO2" s="159"/>
      <c r="AAP2" s="159"/>
      <c r="AAQ2" s="159"/>
      <c r="AAR2" s="159"/>
      <c r="AAS2" s="159"/>
      <c r="AAT2" s="159"/>
      <c r="AAU2" s="159"/>
      <c r="AAV2" s="159"/>
      <c r="AAW2" s="159"/>
      <c r="AAX2" s="159"/>
      <c r="AAY2" s="159"/>
      <c r="AAZ2" s="159"/>
      <c r="ABA2" s="159"/>
      <c r="ABB2" s="159"/>
      <c r="ABC2" s="159"/>
      <c r="ABD2" s="159"/>
      <c r="ABE2" s="159"/>
      <c r="ABF2" s="159"/>
      <c r="ABG2" s="159"/>
      <c r="ABH2" s="159"/>
      <c r="ABI2" s="159"/>
      <c r="ABJ2" s="159"/>
      <c r="ABK2" s="159"/>
      <c r="ABL2" s="159"/>
      <c r="ABM2" s="159"/>
      <c r="ABN2" s="159"/>
      <c r="ABO2" s="159"/>
      <c r="ABP2" s="159"/>
      <c r="ABQ2" s="159"/>
      <c r="ABR2" s="159"/>
      <c r="ABS2" s="159"/>
      <c r="ABT2" s="159"/>
      <c r="ABU2" s="159"/>
      <c r="ABV2" s="159"/>
      <c r="ABW2" s="159"/>
      <c r="ABX2" s="159"/>
      <c r="ABY2" s="159"/>
      <c r="ABZ2" s="159"/>
      <c r="ACA2" s="159"/>
      <c r="ACB2" s="159"/>
      <c r="ACC2" s="159"/>
      <c r="ACD2" s="159"/>
      <c r="ACE2" s="159"/>
      <c r="ACF2" s="159"/>
      <c r="ACG2" s="159"/>
      <c r="ACH2" s="159"/>
      <c r="ACI2" s="159"/>
      <c r="ACJ2" s="159"/>
      <c r="ACK2" s="159"/>
      <c r="ACL2" s="159"/>
      <c r="ACM2" s="159"/>
      <c r="ACN2" s="159"/>
      <c r="ACO2" s="159"/>
      <c r="ACP2" s="159"/>
      <c r="ACQ2" s="159"/>
      <c r="ACR2" s="159"/>
      <c r="ACS2" s="159"/>
      <c r="ACT2" s="159"/>
      <c r="ACU2" s="159"/>
      <c r="ACV2" s="159"/>
      <c r="ACW2" s="159"/>
      <c r="ACX2" s="159"/>
      <c r="ACY2" s="159"/>
      <c r="ACZ2" s="159"/>
      <c r="ADA2" s="159"/>
      <c r="ADB2" s="159"/>
      <c r="ADC2" s="159"/>
      <c r="ADD2" s="159"/>
      <c r="ADE2" s="159"/>
      <c r="ADF2" s="159"/>
      <c r="ADG2" s="159"/>
      <c r="ADH2" s="159"/>
      <c r="ADI2" s="159"/>
      <c r="ADJ2" s="159"/>
      <c r="ADK2" s="159"/>
      <c r="ADL2" s="159"/>
      <c r="ADM2" s="159"/>
      <c r="ADN2" s="159"/>
      <c r="ADO2" s="159"/>
      <c r="ADP2" s="159"/>
      <c r="ADQ2" s="159"/>
      <c r="ADR2" s="159"/>
      <c r="ADS2" s="159"/>
      <c r="ADT2" s="159"/>
      <c r="ADU2" s="159"/>
      <c r="ADV2" s="159"/>
      <c r="ADW2" s="159"/>
      <c r="ADX2" s="159"/>
      <c r="ADY2" s="159"/>
      <c r="ADZ2" s="159"/>
      <c r="AEA2" s="159"/>
      <c r="AEB2" s="159"/>
      <c r="AEC2" s="159"/>
      <c r="AED2" s="159"/>
      <c r="AEE2" s="159"/>
      <c r="AEF2" s="159"/>
      <c r="AEG2" s="159"/>
      <c r="AEH2" s="159"/>
      <c r="AEI2" s="159"/>
      <c r="AEJ2" s="159"/>
      <c r="AEK2" s="159"/>
      <c r="AEL2" s="159"/>
      <c r="AEM2" s="159"/>
      <c r="AEN2" s="159"/>
      <c r="AEO2" s="159"/>
      <c r="AEP2" s="159"/>
      <c r="AEQ2" s="159"/>
      <c r="AER2" s="159"/>
      <c r="AES2" s="159"/>
      <c r="AET2" s="159"/>
      <c r="AEU2" s="159"/>
      <c r="AEV2" s="159"/>
      <c r="AEW2" s="159"/>
      <c r="AEX2" s="159"/>
      <c r="AEY2" s="159"/>
      <c r="AEZ2" s="159"/>
      <c r="AFA2" s="159"/>
      <c r="AFB2" s="159"/>
      <c r="AFC2" s="159"/>
      <c r="AFD2" s="159"/>
      <c r="AFE2" s="159"/>
      <c r="AFF2" s="159"/>
      <c r="AFG2" s="159"/>
      <c r="AFH2" s="159"/>
      <c r="AFI2" s="159"/>
      <c r="AFJ2" s="159"/>
      <c r="AFK2" s="159"/>
      <c r="AFL2" s="159"/>
      <c r="AFM2" s="159"/>
      <c r="AFN2" s="159"/>
      <c r="AFO2" s="159"/>
      <c r="AFP2" s="159"/>
      <c r="AFQ2" s="159"/>
      <c r="AFR2" s="159"/>
      <c r="AFS2" s="159"/>
      <c r="AFT2" s="159"/>
      <c r="AFU2" s="159"/>
      <c r="AFV2" s="159"/>
      <c r="AFW2" s="159"/>
      <c r="AFX2" s="159"/>
      <c r="AFY2" s="159"/>
      <c r="AFZ2" s="159"/>
      <c r="AGA2" s="159"/>
      <c r="AGB2" s="159"/>
      <c r="AGC2" s="159"/>
      <c r="AGD2" s="159"/>
      <c r="AGE2" s="159"/>
      <c r="AGF2" s="159"/>
      <c r="AGG2" s="159"/>
      <c r="AGH2" s="159"/>
      <c r="AGI2" s="159"/>
      <c r="AGJ2" s="159"/>
      <c r="AGK2" s="159"/>
      <c r="AGL2" s="159"/>
      <c r="AGM2" s="159"/>
      <c r="AGN2" s="159"/>
      <c r="AGO2" s="159"/>
      <c r="AGP2" s="159"/>
      <c r="AGQ2" s="159"/>
      <c r="AGR2" s="159"/>
      <c r="AGS2" s="159"/>
      <c r="AGT2" s="159"/>
      <c r="AGU2" s="159"/>
      <c r="AGV2" s="159"/>
      <c r="AGW2" s="159"/>
      <c r="AGX2" s="159"/>
      <c r="AGY2" s="159"/>
      <c r="AGZ2" s="159"/>
      <c r="AHA2" s="159"/>
      <c r="AHB2" s="159"/>
      <c r="AHC2" s="159"/>
      <c r="AHD2" s="159"/>
      <c r="AHE2" s="159"/>
      <c r="AHF2" s="159"/>
      <c r="AHG2" s="159"/>
      <c r="AHH2" s="159"/>
      <c r="AHI2" s="159"/>
      <c r="AHJ2" s="159"/>
      <c r="AHK2" s="159"/>
      <c r="AHL2" s="159"/>
      <c r="AHM2" s="159"/>
      <c r="AHN2" s="159"/>
      <c r="AHO2" s="159"/>
      <c r="AHP2" s="159"/>
      <c r="AHQ2" s="159"/>
      <c r="AHR2" s="159"/>
      <c r="AHS2" s="159"/>
      <c r="AHT2" s="159"/>
      <c r="AHU2" s="159"/>
      <c r="AHV2" s="159"/>
      <c r="AHW2" s="159"/>
      <c r="AHX2" s="159"/>
      <c r="AHY2" s="159"/>
      <c r="AHZ2" s="159"/>
      <c r="AIA2" s="159"/>
      <c r="AIB2" s="159"/>
      <c r="AIC2" s="159"/>
      <c r="AID2" s="159"/>
      <c r="AIE2" s="159"/>
      <c r="AIF2" s="159"/>
      <c r="AIG2" s="159"/>
      <c r="AIH2" s="159"/>
      <c r="AII2" s="159"/>
      <c r="AIJ2" s="159"/>
      <c r="AIK2" s="159"/>
      <c r="AIL2" s="159"/>
      <c r="AIM2" s="159"/>
      <c r="AIN2" s="159"/>
      <c r="AIO2" s="159"/>
      <c r="AIP2" s="159"/>
      <c r="AIQ2" s="159"/>
      <c r="AIR2" s="159"/>
      <c r="AIS2" s="159"/>
      <c r="AIT2" s="159"/>
      <c r="AIU2" s="159"/>
      <c r="AIV2" s="159"/>
      <c r="AIW2" s="159"/>
      <c r="AIX2" s="159"/>
      <c r="AIY2" s="159"/>
      <c r="AIZ2" s="159"/>
      <c r="AJA2" s="159"/>
      <c r="AJB2" s="159"/>
      <c r="AJC2" s="159"/>
      <c r="AJD2" s="159"/>
      <c r="AJE2" s="159"/>
      <c r="AJF2" s="159"/>
      <c r="AJG2" s="159"/>
      <c r="AJH2" s="159"/>
      <c r="AJI2" s="159"/>
      <c r="AJJ2" s="159"/>
      <c r="AJK2" s="159"/>
      <c r="AJL2" s="159"/>
      <c r="AJM2" s="159"/>
      <c r="AJN2" s="159"/>
      <c r="AJO2" s="159"/>
      <c r="AJP2" s="159"/>
      <c r="AJQ2" s="159"/>
      <c r="AJR2" s="159"/>
      <c r="AJS2" s="159"/>
      <c r="AJT2" s="159"/>
      <c r="AJU2" s="159"/>
      <c r="AJV2" s="159"/>
      <c r="AJW2" s="159"/>
      <c r="AJX2" s="159"/>
      <c r="AJY2" s="159"/>
      <c r="AJZ2" s="159"/>
      <c r="AKA2" s="159"/>
      <c r="AKB2" s="159"/>
      <c r="AKC2" s="159"/>
      <c r="AKD2" s="159"/>
      <c r="AKE2" s="159"/>
      <c r="AKF2" s="159"/>
      <c r="AKG2" s="159"/>
      <c r="AKH2" s="159"/>
      <c r="AKI2" s="159"/>
      <c r="AKJ2" s="159"/>
      <c r="AKK2" s="159"/>
      <c r="AKL2" s="159"/>
      <c r="AKM2" s="159"/>
      <c r="AKN2" s="159"/>
      <c r="AKO2" s="159"/>
      <c r="AKP2" s="159"/>
      <c r="AKQ2" s="159"/>
      <c r="AKR2" s="159"/>
      <c r="AKS2" s="159"/>
      <c r="AKT2" s="159"/>
      <c r="AKU2" s="159"/>
      <c r="AKV2" s="159"/>
      <c r="AKW2" s="159"/>
      <c r="AKX2" s="159"/>
      <c r="AKY2" s="159"/>
      <c r="AKZ2" s="159"/>
      <c r="ALA2" s="159"/>
      <c r="ALB2" s="159"/>
      <c r="ALC2" s="159"/>
      <c r="ALD2" s="159"/>
      <c r="ALE2" s="159"/>
      <c r="ALF2" s="159"/>
      <c r="ALG2" s="159"/>
      <c r="ALH2" s="159"/>
      <c r="ALI2" s="159"/>
      <c r="ALJ2" s="159"/>
      <c r="ALK2" s="159"/>
      <c r="ALL2" s="159"/>
      <c r="ALM2" s="159"/>
      <c r="ALN2" s="159"/>
      <c r="ALO2" s="159"/>
      <c r="ALP2" s="159"/>
      <c r="ALQ2" s="159"/>
      <c r="ALR2" s="159"/>
      <c r="ALS2" s="159"/>
      <c r="ALT2" s="159"/>
      <c r="ALU2" s="159"/>
      <c r="ALV2" s="159"/>
      <c r="ALW2" s="159"/>
      <c r="ALX2" s="159"/>
      <c r="ALY2" s="159"/>
      <c r="ALZ2" s="159"/>
      <c r="AMA2" s="159"/>
      <c r="AMB2" s="159"/>
      <c r="AMC2" s="159"/>
      <c r="AMD2" s="159"/>
      <c r="AME2" s="159"/>
      <c r="AMF2" s="159"/>
      <c r="AMG2" s="159"/>
      <c r="AMH2" s="159"/>
      <c r="AMI2" s="159"/>
      <c r="AMJ2" s="159"/>
      <c r="AMK2" s="159"/>
      <c r="AML2" s="159"/>
      <c r="AMM2" s="159"/>
      <c r="AMN2" s="159"/>
      <c r="AMO2" s="159"/>
      <c r="AMP2" s="159"/>
      <c r="AMQ2" s="159"/>
      <c r="AMR2" s="159"/>
      <c r="AMS2" s="159"/>
      <c r="AMT2" s="159"/>
      <c r="AMU2" s="159"/>
      <c r="AMV2" s="159"/>
      <c r="AMW2" s="159"/>
      <c r="AMX2" s="159"/>
      <c r="AMY2" s="159"/>
      <c r="AMZ2" s="159"/>
      <c r="ANA2" s="159"/>
      <c r="ANB2" s="159"/>
      <c r="ANC2" s="159"/>
      <c r="AND2" s="159"/>
      <c r="ANE2" s="159"/>
      <c r="ANF2" s="159"/>
      <c r="ANG2" s="159"/>
      <c r="ANH2" s="159"/>
      <c r="ANI2" s="159"/>
      <c r="ANJ2" s="159"/>
      <c r="ANK2" s="159"/>
      <c r="ANL2" s="159"/>
      <c r="ANM2" s="159"/>
      <c r="ANN2" s="159"/>
      <c r="ANO2" s="159"/>
      <c r="ANP2" s="159"/>
      <c r="ANQ2" s="159"/>
      <c r="ANR2" s="159"/>
      <c r="ANS2" s="159"/>
      <c r="ANT2" s="159"/>
      <c r="ANU2" s="159"/>
      <c r="ANV2" s="159"/>
      <c r="ANW2" s="159"/>
      <c r="ANX2" s="159"/>
      <c r="ANY2" s="159"/>
      <c r="ANZ2" s="159"/>
      <c r="AOA2" s="159"/>
      <c r="AOB2" s="159"/>
      <c r="AOC2" s="159"/>
      <c r="AOD2" s="159"/>
      <c r="AOE2" s="159"/>
      <c r="AOF2" s="159"/>
      <c r="AOG2" s="159"/>
      <c r="AOH2" s="159"/>
      <c r="AOI2" s="159"/>
      <c r="AOJ2" s="159"/>
      <c r="AOK2" s="159"/>
      <c r="AOL2" s="159"/>
      <c r="AOM2" s="159"/>
      <c r="AON2" s="159"/>
      <c r="AOO2" s="159"/>
      <c r="AOP2" s="159"/>
      <c r="AOQ2" s="159"/>
      <c r="AOR2" s="159"/>
      <c r="AOS2" s="159"/>
      <c r="AOT2" s="159"/>
      <c r="AOU2" s="159"/>
      <c r="AOV2" s="159"/>
      <c r="AOW2" s="159"/>
      <c r="AOX2" s="159"/>
      <c r="AOY2" s="159"/>
      <c r="AOZ2" s="159"/>
      <c r="APA2" s="159"/>
      <c r="APB2" s="159"/>
      <c r="APC2" s="159"/>
      <c r="APD2" s="159"/>
      <c r="APE2" s="159"/>
      <c r="APF2" s="159"/>
      <c r="APG2" s="159"/>
      <c r="APH2" s="159"/>
      <c r="API2" s="159"/>
      <c r="APJ2" s="159"/>
      <c r="APK2" s="159"/>
      <c r="APL2" s="159"/>
      <c r="APM2" s="159"/>
      <c r="APN2" s="159"/>
      <c r="APO2" s="159"/>
      <c r="APP2" s="159"/>
      <c r="APQ2" s="159"/>
      <c r="APR2" s="159"/>
      <c r="APS2" s="159"/>
      <c r="APT2" s="159"/>
      <c r="APU2" s="159"/>
      <c r="APV2" s="159"/>
      <c r="APW2" s="159"/>
      <c r="APX2" s="159"/>
      <c r="APY2" s="159"/>
      <c r="APZ2" s="159"/>
      <c r="AQA2" s="159"/>
      <c r="AQB2" s="159"/>
      <c r="AQC2" s="159"/>
      <c r="AQD2" s="159"/>
      <c r="AQE2" s="159"/>
      <c r="AQF2" s="159"/>
      <c r="AQG2" s="159"/>
      <c r="AQH2" s="159"/>
      <c r="AQI2" s="159"/>
      <c r="AQJ2" s="159"/>
      <c r="AQK2" s="159"/>
      <c r="AQL2" s="159"/>
      <c r="AQM2" s="159"/>
      <c r="AQN2" s="159"/>
      <c r="AQO2" s="159"/>
      <c r="AQP2" s="159"/>
      <c r="AQQ2" s="159"/>
      <c r="AQR2" s="159"/>
      <c r="AQS2" s="159"/>
      <c r="AQT2" s="159"/>
      <c r="AQU2" s="159"/>
      <c r="AQV2" s="159"/>
      <c r="AQW2" s="159"/>
      <c r="AQX2" s="159"/>
      <c r="AQY2" s="159"/>
      <c r="AQZ2" s="159"/>
      <c r="ARA2" s="159"/>
      <c r="ARB2" s="159"/>
      <c r="ARC2" s="159"/>
      <c r="ARD2" s="159"/>
      <c r="ARE2" s="159"/>
      <c r="ARF2" s="159"/>
      <c r="ARG2" s="159"/>
      <c r="ARH2" s="159"/>
      <c r="ARI2" s="159"/>
      <c r="ARJ2" s="159"/>
      <c r="ARK2" s="159"/>
      <c r="ARL2" s="159"/>
      <c r="ARM2" s="159"/>
      <c r="ARN2" s="159"/>
      <c r="ARO2" s="159"/>
      <c r="ARP2" s="159"/>
      <c r="ARQ2" s="159"/>
      <c r="ARR2" s="159"/>
      <c r="ARS2" s="159"/>
      <c r="ART2" s="159"/>
      <c r="ARU2" s="159"/>
      <c r="ARV2" s="159"/>
      <c r="ARW2" s="159"/>
      <c r="ARX2" s="159"/>
      <c r="ARY2" s="159"/>
      <c r="ARZ2" s="159"/>
      <c r="ASA2" s="159"/>
      <c r="ASB2" s="159"/>
      <c r="ASC2" s="159"/>
      <c r="ASD2" s="159"/>
      <c r="ASE2" s="159"/>
      <c r="ASF2" s="159"/>
      <c r="ASG2" s="159"/>
      <c r="ASH2" s="159"/>
      <c r="ASI2" s="159"/>
      <c r="ASJ2" s="159"/>
      <c r="ASK2" s="159"/>
      <c r="ASL2" s="159"/>
      <c r="ASM2" s="159"/>
      <c r="ASN2" s="159"/>
      <c r="ASO2" s="159"/>
      <c r="ASP2" s="159"/>
      <c r="ASQ2" s="159"/>
      <c r="ASR2" s="159"/>
      <c r="ASS2" s="159"/>
      <c r="AST2" s="159"/>
      <c r="ASU2" s="159"/>
      <c r="ASV2" s="159"/>
      <c r="ASW2" s="159"/>
      <c r="ASX2" s="159"/>
      <c r="ASY2" s="159"/>
      <c r="ASZ2" s="159"/>
      <c r="ATA2" s="159"/>
      <c r="ATB2" s="159"/>
      <c r="ATC2" s="159"/>
      <c r="ATD2" s="159"/>
      <c r="ATE2" s="159"/>
      <c r="ATF2" s="159"/>
      <c r="ATG2" s="159"/>
      <c r="ATH2" s="159"/>
      <c r="ATI2" s="159"/>
      <c r="ATJ2" s="159"/>
      <c r="ATK2" s="159"/>
      <c r="ATL2" s="159"/>
      <c r="ATM2" s="159"/>
      <c r="ATN2" s="159"/>
      <c r="ATO2" s="159"/>
      <c r="ATP2" s="159"/>
      <c r="ATQ2" s="159"/>
      <c r="ATR2" s="159"/>
      <c r="ATS2" s="159"/>
      <c r="ATT2" s="159"/>
      <c r="ATU2" s="159"/>
      <c r="ATV2" s="159"/>
      <c r="ATW2" s="159"/>
      <c r="ATX2" s="159"/>
      <c r="ATY2" s="159"/>
      <c r="ATZ2" s="159"/>
      <c r="AUA2" s="159"/>
      <c r="AUB2" s="159"/>
      <c r="AUC2" s="159"/>
      <c r="AUD2" s="159"/>
      <c r="AUE2" s="159"/>
      <c r="AUF2" s="159"/>
      <c r="AUG2" s="159"/>
      <c r="AUH2" s="159"/>
      <c r="AUI2" s="159"/>
      <c r="AUJ2" s="159"/>
      <c r="AUK2" s="159"/>
      <c r="AUL2" s="159"/>
      <c r="AUM2" s="159"/>
      <c r="AUN2" s="159"/>
      <c r="AUO2" s="159"/>
      <c r="AUP2" s="159"/>
      <c r="AUQ2" s="159"/>
      <c r="AUR2" s="159"/>
      <c r="AUS2" s="159"/>
      <c r="AUT2" s="159"/>
      <c r="AUU2" s="159"/>
      <c r="AUV2" s="159"/>
      <c r="AUW2" s="159"/>
      <c r="AUX2" s="159"/>
      <c r="AUY2" s="159"/>
      <c r="AUZ2" s="159"/>
      <c r="AVA2" s="159"/>
      <c r="AVB2" s="159"/>
      <c r="AVC2" s="159"/>
      <c r="AVD2" s="159"/>
      <c r="AVE2" s="159"/>
      <c r="AVF2" s="159"/>
      <c r="AVG2" s="159"/>
      <c r="AVH2" s="159"/>
      <c r="AVI2" s="159"/>
      <c r="AVJ2" s="159"/>
      <c r="AVK2" s="159"/>
      <c r="AVL2" s="159"/>
      <c r="AVM2" s="159"/>
      <c r="AVN2" s="159"/>
      <c r="AVO2" s="159"/>
      <c r="AVP2" s="159"/>
      <c r="AVQ2" s="159"/>
      <c r="AVR2" s="159"/>
      <c r="AVS2" s="159"/>
      <c r="AVT2" s="159"/>
      <c r="AVU2" s="159"/>
      <c r="AVV2" s="159"/>
      <c r="AVW2" s="159"/>
      <c r="AVX2" s="159"/>
      <c r="AVY2" s="159"/>
      <c r="AVZ2" s="159"/>
      <c r="AWA2" s="159"/>
      <c r="AWB2" s="159"/>
      <c r="AWC2" s="159"/>
      <c r="AWD2" s="159"/>
      <c r="AWE2" s="159"/>
      <c r="AWF2" s="159"/>
      <c r="AWG2" s="159"/>
      <c r="AWH2" s="159"/>
      <c r="AWI2" s="159"/>
      <c r="AWJ2" s="159"/>
      <c r="AWK2" s="159"/>
      <c r="AWL2" s="159"/>
      <c r="AWM2" s="159"/>
      <c r="AWN2" s="159"/>
      <c r="AWO2" s="159"/>
      <c r="AWP2" s="159"/>
      <c r="AWQ2" s="159"/>
      <c r="AWR2" s="159"/>
      <c r="AWS2" s="159"/>
      <c r="AWT2" s="159"/>
      <c r="AWU2" s="159"/>
      <c r="AWV2" s="159"/>
      <c r="AWW2" s="159"/>
      <c r="AWX2" s="159"/>
      <c r="AWY2" s="159"/>
      <c r="AWZ2" s="159"/>
      <c r="AXA2" s="159"/>
      <c r="AXB2" s="159"/>
      <c r="AXC2" s="159"/>
      <c r="AXD2" s="159"/>
      <c r="AXE2" s="159"/>
      <c r="AXF2" s="159"/>
      <c r="AXG2" s="159"/>
      <c r="AXH2" s="159"/>
      <c r="AXI2" s="159"/>
      <c r="AXJ2" s="159"/>
      <c r="AXK2" s="159"/>
      <c r="AXL2" s="159"/>
      <c r="AXM2" s="159"/>
      <c r="AXN2" s="159"/>
      <c r="AXO2" s="159"/>
      <c r="AXP2" s="159"/>
      <c r="AXQ2" s="159"/>
      <c r="AXR2" s="159"/>
      <c r="AXS2" s="159"/>
      <c r="AXT2" s="159"/>
      <c r="AXU2" s="159"/>
      <c r="AXV2" s="159"/>
      <c r="AXW2" s="159"/>
      <c r="AXX2" s="159"/>
      <c r="AXY2" s="159"/>
      <c r="AXZ2" s="159"/>
      <c r="AYA2" s="159"/>
      <c r="AYB2" s="159"/>
      <c r="AYC2" s="159"/>
      <c r="AYD2" s="159"/>
      <c r="AYE2" s="159"/>
      <c r="AYF2" s="159"/>
      <c r="AYG2" s="159"/>
      <c r="AYH2" s="159"/>
      <c r="AYI2" s="159"/>
      <c r="AYJ2" s="159"/>
      <c r="AYK2" s="159"/>
      <c r="AYL2" s="159"/>
      <c r="AYM2" s="159"/>
      <c r="AYN2" s="159"/>
      <c r="AYO2" s="159"/>
      <c r="AYP2" s="159"/>
      <c r="AYQ2" s="159"/>
      <c r="AYR2" s="159"/>
      <c r="AYS2" s="159"/>
      <c r="AYT2" s="159"/>
      <c r="AYU2" s="159"/>
      <c r="AYV2" s="159"/>
      <c r="AYW2" s="159"/>
      <c r="AYX2" s="159"/>
      <c r="AYY2" s="159"/>
      <c r="AYZ2" s="159"/>
      <c r="AZA2" s="159"/>
      <c r="AZB2" s="159"/>
      <c r="AZC2" s="159"/>
      <c r="AZD2" s="159"/>
      <c r="AZE2" s="159"/>
      <c r="AZF2" s="159"/>
      <c r="AZG2" s="159"/>
      <c r="AZH2" s="159"/>
      <c r="AZI2" s="159"/>
      <c r="AZJ2" s="159"/>
      <c r="AZK2" s="159"/>
      <c r="AZL2" s="159"/>
      <c r="AZM2" s="159"/>
      <c r="AZN2" s="159"/>
      <c r="AZO2" s="159"/>
      <c r="AZP2" s="159"/>
      <c r="AZQ2" s="159"/>
      <c r="AZR2" s="159"/>
      <c r="AZS2" s="159"/>
      <c r="AZT2" s="159"/>
      <c r="AZU2" s="159"/>
      <c r="AZV2" s="159"/>
      <c r="AZW2" s="159"/>
      <c r="AZX2" s="159"/>
      <c r="AZY2" s="159"/>
      <c r="AZZ2" s="159"/>
      <c r="BAA2" s="159"/>
      <c r="BAB2" s="159"/>
      <c r="BAC2" s="159"/>
      <c r="BAD2" s="159"/>
      <c r="BAE2" s="159"/>
      <c r="BAF2" s="159"/>
      <c r="BAG2" s="159"/>
      <c r="BAH2" s="159"/>
      <c r="BAI2" s="159"/>
      <c r="BAJ2" s="159"/>
      <c r="BAK2" s="159"/>
      <c r="BAL2" s="159"/>
      <c r="BAM2" s="159"/>
      <c r="BAN2" s="159"/>
      <c r="BAO2" s="159"/>
      <c r="BAP2" s="159"/>
      <c r="BAQ2" s="159"/>
      <c r="BAR2" s="159"/>
      <c r="BAS2" s="159"/>
      <c r="BAT2" s="159"/>
      <c r="BAU2" s="159"/>
      <c r="BAV2" s="159"/>
      <c r="BAW2" s="159"/>
      <c r="BAX2" s="159"/>
      <c r="BAY2" s="159"/>
      <c r="BAZ2" s="159"/>
      <c r="BBA2" s="159"/>
      <c r="BBB2" s="159"/>
      <c r="BBC2" s="159"/>
      <c r="BBD2" s="159"/>
      <c r="BBE2" s="159"/>
      <c r="BBF2" s="159"/>
      <c r="BBG2" s="159"/>
      <c r="BBH2" s="159"/>
      <c r="BBI2" s="159"/>
      <c r="BBJ2" s="159"/>
      <c r="BBK2" s="159"/>
      <c r="BBL2" s="159"/>
      <c r="BBM2" s="159"/>
      <c r="BBN2" s="159"/>
      <c r="BBO2" s="159"/>
      <c r="BBP2" s="159"/>
      <c r="BBQ2" s="159"/>
      <c r="BBR2" s="159"/>
      <c r="BBS2" s="159"/>
      <c r="BBT2" s="159"/>
      <c r="BBU2" s="159"/>
      <c r="BBV2" s="159"/>
      <c r="BBW2" s="159"/>
      <c r="BBX2" s="159"/>
      <c r="BBY2" s="159"/>
      <c r="BBZ2" s="159"/>
      <c r="BCA2" s="159"/>
      <c r="BCB2" s="159"/>
      <c r="BCC2" s="159"/>
      <c r="BCD2" s="159"/>
      <c r="BCE2" s="159"/>
      <c r="BCF2" s="159"/>
      <c r="BCG2" s="159"/>
      <c r="BCH2" s="159"/>
      <c r="BCI2" s="159"/>
      <c r="BCJ2" s="159"/>
      <c r="BCK2" s="159"/>
      <c r="BCL2" s="159"/>
      <c r="BCM2" s="159"/>
      <c r="BCN2" s="159"/>
      <c r="BCO2" s="159"/>
      <c r="BCP2" s="159"/>
      <c r="BCQ2" s="159"/>
      <c r="BCR2" s="159"/>
      <c r="BCS2" s="159"/>
      <c r="BCT2" s="159"/>
      <c r="BCU2" s="159"/>
      <c r="BCV2" s="159"/>
      <c r="BCW2" s="159"/>
      <c r="BCX2" s="159"/>
      <c r="BCY2" s="159"/>
      <c r="BCZ2" s="159"/>
      <c r="BDA2" s="159"/>
      <c r="BDB2" s="159"/>
      <c r="BDC2" s="159"/>
      <c r="BDD2" s="159"/>
      <c r="BDE2" s="159"/>
      <c r="BDF2" s="159"/>
      <c r="BDG2" s="159"/>
      <c r="BDH2" s="159"/>
      <c r="BDI2" s="159"/>
      <c r="BDJ2" s="159"/>
      <c r="BDK2" s="159"/>
      <c r="BDL2" s="159"/>
      <c r="BDM2" s="159"/>
      <c r="BDN2" s="159"/>
      <c r="BDO2" s="159"/>
      <c r="BDP2" s="159"/>
      <c r="BDQ2" s="159"/>
      <c r="BDR2" s="159"/>
      <c r="BDS2" s="159"/>
      <c r="BDT2" s="159"/>
      <c r="BDU2" s="159"/>
      <c r="BDV2" s="159"/>
      <c r="BDW2" s="159"/>
      <c r="BDX2" s="159"/>
      <c r="BDY2" s="159"/>
      <c r="BDZ2" s="159"/>
      <c r="BEA2" s="159"/>
      <c r="BEB2" s="159"/>
      <c r="BEC2" s="159"/>
      <c r="BED2" s="159"/>
      <c r="BEE2" s="159"/>
      <c r="BEF2" s="159"/>
      <c r="BEG2" s="159"/>
      <c r="BEH2" s="159"/>
      <c r="BEI2" s="159"/>
      <c r="BEJ2" s="159"/>
      <c r="BEK2" s="159"/>
      <c r="BEL2" s="159"/>
      <c r="BEM2" s="159"/>
      <c r="BEN2" s="159"/>
      <c r="BEO2" s="159"/>
      <c r="BEP2" s="159"/>
      <c r="BEQ2" s="159"/>
      <c r="BER2" s="159"/>
      <c r="BES2" s="159"/>
      <c r="BET2" s="159"/>
      <c r="BEU2" s="159"/>
      <c r="BEV2" s="159"/>
      <c r="BEW2" s="159"/>
      <c r="BEX2" s="159"/>
      <c r="BEY2" s="159"/>
      <c r="BEZ2" s="159"/>
      <c r="BFA2" s="159"/>
      <c r="BFB2" s="159"/>
      <c r="BFC2" s="159"/>
      <c r="BFD2" s="159"/>
      <c r="BFE2" s="159"/>
      <c r="BFF2" s="159"/>
      <c r="BFG2" s="159"/>
      <c r="BFH2" s="159"/>
      <c r="BFI2" s="159"/>
      <c r="BFJ2" s="159"/>
      <c r="BFK2" s="159"/>
      <c r="BFL2" s="159"/>
      <c r="BFM2" s="159"/>
      <c r="BFN2" s="159"/>
      <c r="BFO2" s="159"/>
      <c r="BFP2" s="159"/>
      <c r="BFQ2" s="159"/>
      <c r="BFR2" s="159"/>
      <c r="BFS2" s="159"/>
      <c r="BFT2" s="159"/>
      <c r="BFU2" s="159"/>
      <c r="BFV2" s="159"/>
      <c r="BFW2" s="159"/>
      <c r="BFX2" s="159"/>
      <c r="BFY2" s="159"/>
      <c r="BFZ2" s="159"/>
      <c r="BGA2" s="159"/>
      <c r="BGB2" s="159"/>
      <c r="BGC2" s="159"/>
      <c r="BGD2" s="159"/>
      <c r="BGE2" s="159"/>
      <c r="BGF2" s="159"/>
      <c r="BGG2" s="159"/>
      <c r="BGH2" s="159"/>
      <c r="BGI2" s="159"/>
      <c r="BGJ2" s="159"/>
      <c r="BGK2" s="159"/>
      <c r="BGL2" s="159"/>
      <c r="BGM2" s="159"/>
      <c r="BGN2" s="159"/>
      <c r="BGO2" s="159"/>
      <c r="BGP2" s="159"/>
      <c r="BGQ2" s="159"/>
      <c r="BGR2" s="159"/>
      <c r="BGS2" s="159"/>
      <c r="BGT2" s="159"/>
      <c r="BGU2" s="159"/>
      <c r="BGV2" s="159"/>
      <c r="BGW2" s="159"/>
      <c r="BGX2" s="159"/>
      <c r="BGY2" s="159"/>
      <c r="BGZ2" s="159"/>
      <c r="BHA2" s="159"/>
      <c r="BHB2" s="159"/>
      <c r="BHC2" s="159"/>
      <c r="BHD2" s="159"/>
      <c r="BHE2" s="159"/>
      <c r="BHF2" s="159"/>
      <c r="BHG2" s="159"/>
      <c r="BHH2" s="159"/>
      <c r="BHI2" s="159"/>
      <c r="BHJ2" s="159"/>
      <c r="BHK2" s="159"/>
      <c r="BHL2" s="159"/>
      <c r="BHM2" s="159"/>
      <c r="BHN2" s="159"/>
      <c r="BHO2" s="159"/>
      <c r="BHP2" s="159"/>
      <c r="BHQ2" s="159"/>
      <c r="BHR2" s="159"/>
      <c r="BHS2" s="159"/>
      <c r="BHT2" s="159"/>
      <c r="BHU2" s="159"/>
      <c r="BHV2" s="159"/>
      <c r="BHW2" s="159"/>
      <c r="BHX2" s="159"/>
      <c r="BHY2" s="159"/>
      <c r="BHZ2" s="159"/>
      <c r="BIA2" s="159"/>
      <c r="BIB2" s="159"/>
      <c r="BIC2" s="159"/>
      <c r="BID2" s="159"/>
      <c r="BIE2" s="159"/>
      <c r="BIF2" s="159"/>
      <c r="BIG2" s="159"/>
      <c r="BIH2" s="159"/>
      <c r="BII2" s="159"/>
      <c r="BIJ2" s="159"/>
      <c r="BIK2" s="159"/>
      <c r="BIL2" s="159"/>
      <c r="BIM2" s="159"/>
      <c r="BIN2" s="159"/>
      <c r="BIO2" s="159"/>
      <c r="BIP2" s="159"/>
      <c r="BIQ2" s="159"/>
      <c r="BIR2" s="159"/>
      <c r="BIS2" s="159"/>
      <c r="BIT2" s="159"/>
      <c r="BIU2" s="159"/>
      <c r="BIV2" s="159"/>
      <c r="BIW2" s="159"/>
      <c r="BIX2" s="159"/>
      <c r="BIY2" s="159"/>
      <c r="BIZ2" s="159"/>
      <c r="BJA2" s="159"/>
      <c r="BJB2" s="159"/>
      <c r="BJC2" s="159"/>
      <c r="BJD2" s="159"/>
      <c r="BJE2" s="159"/>
      <c r="BJF2" s="159"/>
      <c r="BJG2" s="159"/>
      <c r="BJH2" s="159"/>
      <c r="BJI2" s="159"/>
      <c r="BJJ2" s="159"/>
      <c r="BJK2" s="159"/>
      <c r="BJL2" s="159"/>
      <c r="BJM2" s="159"/>
      <c r="BJN2" s="159"/>
      <c r="BJO2" s="159"/>
      <c r="BJP2" s="159"/>
      <c r="BJQ2" s="159"/>
      <c r="BJR2" s="159"/>
      <c r="BJS2" s="159"/>
    </row>
    <row r="3" spans="1:1631" s="174" customFormat="1" ht="17.75" customHeight="1" thickTop="1" x14ac:dyDescent="0.35">
      <c r="A3" s="168" t="s">
        <v>134</v>
      </c>
      <c r="B3" s="170">
        <v>0.22</v>
      </c>
      <c r="C3" s="170">
        <v>0.78</v>
      </c>
      <c r="D3" s="170">
        <v>0.43</v>
      </c>
      <c r="E3" s="169">
        <v>5977552</v>
      </c>
      <c r="F3" s="170">
        <v>0.14000000000000001</v>
      </c>
      <c r="G3" s="169">
        <v>6346703</v>
      </c>
      <c r="H3" s="170">
        <v>6.2E-2</v>
      </c>
      <c r="I3" s="169">
        <v>6293560</v>
      </c>
      <c r="J3" s="170">
        <v>-8.0000000000000002E-3</v>
      </c>
      <c r="K3" s="169">
        <v>6367486</v>
      </c>
      <c r="L3" s="170">
        <v>1.17E-2</v>
      </c>
      <c r="M3" s="169">
        <v>6519599</v>
      </c>
      <c r="N3" s="168" t="s">
        <v>134</v>
      </c>
      <c r="O3" s="201">
        <v>39.070999999999998</v>
      </c>
      <c r="P3" s="170">
        <v>0</v>
      </c>
      <c r="Q3" s="201">
        <v>39.020000000000003</v>
      </c>
      <c r="R3" s="170">
        <v>0</v>
      </c>
      <c r="S3" s="201">
        <v>39.640999999999998</v>
      </c>
      <c r="T3" s="170">
        <v>1.5555380000000001E-2</v>
      </c>
      <c r="U3" s="201">
        <v>39.412999999999997</v>
      </c>
      <c r="V3" s="170">
        <v>5.0500000000000002E-4</v>
      </c>
      <c r="W3" s="201">
        <v>39.481000000000002</v>
      </c>
      <c r="X3" s="168" t="s">
        <v>134</v>
      </c>
      <c r="Y3" s="169">
        <v>1064738</v>
      </c>
      <c r="Z3" s="169">
        <v>1173618</v>
      </c>
      <c r="AA3" s="169">
        <v>208200</v>
      </c>
      <c r="AB3" s="169">
        <v>210680</v>
      </c>
      <c r="AC3" s="169">
        <v>1463047</v>
      </c>
      <c r="AD3" s="224">
        <v>1526586</v>
      </c>
      <c r="AE3" s="227" t="s">
        <v>134</v>
      </c>
      <c r="AF3" s="171">
        <v>53006</v>
      </c>
      <c r="AG3" s="171">
        <v>36543</v>
      </c>
      <c r="AH3" s="171">
        <v>276854</v>
      </c>
      <c r="AI3" s="171">
        <v>273996</v>
      </c>
      <c r="AJ3" s="171">
        <v>318764</v>
      </c>
      <c r="AK3" s="172">
        <v>400268</v>
      </c>
      <c r="AL3" s="219" t="s">
        <v>134</v>
      </c>
      <c r="AM3" s="171">
        <v>164036</v>
      </c>
      <c r="AN3" s="171">
        <v>155151</v>
      </c>
      <c r="AO3" s="171">
        <v>397215</v>
      </c>
      <c r="AP3" s="171">
        <v>407837</v>
      </c>
      <c r="AQ3" s="171">
        <v>16131</v>
      </c>
      <c r="AR3" s="172">
        <v>11792</v>
      </c>
      <c r="AS3" s="173"/>
      <c r="AT3" s="173"/>
      <c r="AU3" s="173"/>
      <c r="AV3" s="173"/>
      <c r="AW3" s="173"/>
      <c r="AX3" s="173"/>
      <c r="AY3" s="173"/>
      <c r="AZ3" s="173"/>
      <c r="BA3" s="173"/>
      <c r="BB3" s="173"/>
      <c r="BC3" s="173"/>
      <c r="BD3" s="173"/>
      <c r="BE3" s="173"/>
      <c r="BF3" s="173"/>
      <c r="BG3" s="173"/>
      <c r="BH3" s="173"/>
      <c r="BI3" s="173"/>
      <c r="BJ3" s="173"/>
      <c r="BK3" s="173"/>
      <c r="BL3" s="173"/>
      <c r="BM3" s="173"/>
      <c r="BN3" s="173"/>
      <c r="BO3" s="173"/>
      <c r="BP3" s="173"/>
      <c r="BQ3" s="173"/>
      <c r="BR3" s="173"/>
      <c r="BS3" s="173"/>
      <c r="BT3" s="173"/>
      <c r="BU3" s="173"/>
      <c r="BV3" s="173"/>
      <c r="BW3" s="173"/>
      <c r="BX3" s="173"/>
      <c r="BY3" s="173"/>
      <c r="BZ3" s="173"/>
      <c r="CA3" s="173"/>
      <c r="CB3" s="173"/>
      <c r="CC3" s="173"/>
      <c r="CD3" s="173"/>
      <c r="CE3" s="173"/>
      <c r="CF3" s="173"/>
      <c r="CG3" s="173"/>
      <c r="CH3" s="173"/>
      <c r="CI3" s="173"/>
      <c r="CJ3" s="173"/>
      <c r="CK3" s="173"/>
      <c r="CL3" s="173"/>
      <c r="CM3" s="173"/>
      <c r="CN3" s="173"/>
      <c r="CO3" s="173"/>
      <c r="CP3" s="173"/>
      <c r="CQ3" s="173"/>
      <c r="CR3" s="173"/>
      <c r="CS3" s="173"/>
      <c r="CT3" s="173"/>
      <c r="CU3" s="173"/>
      <c r="CV3" s="173"/>
      <c r="CW3" s="173"/>
      <c r="CX3" s="173"/>
      <c r="CY3" s="173"/>
      <c r="CZ3" s="173"/>
      <c r="DA3" s="173"/>
      <c r="DB3" s="173"/>
      <c r="DC3" s="173"/>
      <c r="DD3" s="173"/>
      <c r="DE3" s="173"/>
      <c r="DF3" s="173"/>
      <c r="DG3" s="173"/>
      <c r="DH3" s="173"/>
      <c r="DI3" s="173"/>
      <c r="DJ3" s="173"/>
      <c r="DK3" s="173"/>
      <c r="DL3" s="173"/>
      <c r="DM3" s="173"/>
      <c r="DN3" s="173"/>
      <c r="DO3" s="173"/>
      <c r="DP3" s="173"/>
      <c r="DQ3" s="173"/>
      <c r="DR3" s="173"/>
      <c r="DS3" s="173"/>
      <c r="DT3" s="173"/>
      <c r="DU3" s="173"/>
      <c r="DV3" s="173"/>
      <c r="DW3" s="173"/>
      <c r="DX3" s="173"/>
      <c r="DY3" s="173"/>
      <c r="DZ3" s="173"/>
      <c r="EA3" s="173"/>
      <c r="EB3" s="173"/>
      <c r="EC3" s="173"/>
      <c r="ED3" s="173"/>
      <c r="EE3" s="173"/>
      <c r="EF3" s="173"/>
      <c r="EG3" s="173"/>
      <c r="EH3" s="173"/>
      <c r="EI3" s="173"/>
      <c r="EJ3" s="173"/>
      <c r="EK3" s="173"/>
      <c r="EL3" s="173"/>
      <c r="EM3" s="173"/>
      <c r="EN3" s="173"/>
      <c r="EO3" s="173"/>
      <c r="EP3" s="173"/>
      <c r="EQ3" s="173"/>
      <c r="ER3" s="173"/>
      <c r="ES3" s="173"/>
      <c r="ET3" s="173"/>
      <c r="EU3" s="173"/>
      <c r="EV3" s="173"/>
      <c r="EW3" s="173"/>
      <c r="EX3" s="173"/>
      <c r="EY3" s="173"/>
      <c r="EZ3" s="173"/>
      <c r="FA3" s="173"/>
      <c r="FB3" s="173"/>
      <c r="FC3" s="173"/>
      <c r="FD3" s="173"/>
      <c r="FE3" s="173"/>
      <c r="FF3" s="173"/>
      <c r="FG3" s="173"/>
      <c r="FH3" s="173"/>
      <c r="FI3" s="173"/>
      <c r="FJ3" s="173"/>
      <c r="FK3" s="173"/>
      <c r="FL3" s="173"/>
      <c r="FM3" s="173"/>
      <c r="FN3" s="173"/>
      <c r="FO3" s="173"/>
      <c r="FP3" s="173"/>
      <c r="FQ3" s="173"/>
      <c r="FR3" s="173"/>
      <c r="FS3" s="173"/>
      <c r="FT3" s="173"/>
      <c r="FU3" s="173"/>
      <c r="FV3" s="173"/>
      <c r="FW3" s="173"/>
      <c r="FX3" s="173"/>
      <c r="FY3" s="173"/>
      <c r="FZ3" s="173"/>
      <c r="GA3" s="173"/>
      <c r="GB3" s="173"/>
      <c r="GC3" s="173"/>
      <c r="GD3" s="173"/>
      <c r="GE3" s="173"/>
      <c r="GF3" s="173"/>
      <c r="GG3" s="173"/>
      <c r="GH3" s="173"/>
      <c r="GI3" s="173"/>
      <c r="GJ3" s="173"/>
      <c r="GK3" s="173"/>
      <c r="GL3" s="173"/>
      <c r="GM3" s="173"/>
      <c r="GN3" s="173"/>
      <c r="GO3" s="173"/>
      <c r="GP3" s="173"/>
      <c r="GQ3" s="173"/>
      <c r="GR3" s="173"/>
      <c r="GS3" s="173"/>
      <c r="GT3" s="173"/>
      <c r="GU3" s="173"/>
      <c r="GV3" s="173"/>
      <c r="GW3" s="173"/>
      <c r="GX3" s="173"/>
      <c r="GY3" s="173"/>
      <c r="GZ3" s="173"/>
      <c r="HA3" s="173"/>
      <c r="HB3" s="173"/>
      <c r="HC3" s="173"/>
      <c r="HD3" s="173"/>
      <c r="HE3" s="173"/>
      <c r="HF3" s="173"/>
      <c r="HG3" s="173"/>
      <c r="HH3" s="173"/>
      <c r="HI3" s="173"/>
      <c r="HJ3" s="173"/>
      <c r="HK3" s="173"/>
      <c r="HL3" s="173"/>
      <c r="HM3" s="173"/>
      <c r="HN3" s="173"/>
      <c r="HO3" s="173"/>
      <c r="HP3" s="173"/>
      <c r="HQ3" s="173"/>
      <c r="HR3" s="173"/>
      <c r="HS3" s="173"/>
      <c r="HT3" s="173"/>
      <c r="HU3" s="173"/>
      <c r="HV3" s="173"/>
      <c r="HW3" s="173"/>
      <c r="HX3" s="173"/>
      <c r="HY3" s="173"/>
      <c r="HZ3" s="173"/>
      <c r="IA3" s="173"/>
      <c r="IB3" s="173"/>
      <c r="IC3" s="173"/>
      <c r="ID3" s="173"/>
      <c r="IE3" s="173"/>
      <c r="IF3" s="173"/>
      <c r="IG3" s="173"/>
      <c r="IH3" s="173"/>
      <c r="II3" s="173"/>
      <c r="IJ3" s="173"/>
      <c r="IK3" s="173"/>
      <c r="IL3" s="173"/>
      <c r="IM3" s="173"/>
      <c r="IN3" s="173"/>
      <c r="IO3" s="173"/>
      <c r="IP3" s="173"/>
      <c r="IQ3" s="173"/>
      <c r="IR3" s="173"/>
      <c r="IS3" s="173"/>
      <c r="IT3" s="173"/>
      <c r="IU3" s="173"/>
      <c r="IV3" s="173"/>
      <c r="IW3" s="173"/>
      <c r="IX3" s="173"/>
      <c r="IY3" s="173"/>
      <c r="IZ3" s="173"/>
      <c r="JA3" s="173"/>
      <c r="JB3" s="173"/>
      <c r="JC3" s="173"/>
      <c r="JD3" s="173"/>
      <c r="JE3" s="173"/>
      <c r="JF3" s="173"/>
      <c r="JG3" s="173"/>
      <c r="JH3" s="173"/>
      <c r="JI3" s="173"/>
      <c r="JJ3" s="173"/>
      <c r="JK3" s="173"/>
      <c r="JL3" s="173"/>
      <c r="JM3" s="173"/>
      <c r="JN3" s="173"/>
      <c r="JO3" s="173"/>
      <c r="JP3" s="173"/>
      <c r="JQ3" s="173"/>
      <c r="JR3" s="173"/>
      <c r="JS3" s="173"/>
      <c r="JT3" s="173"/>
      <c r="JU3" s="173"/>
      <c r="JV3" s="173"/>
      <c r="JW3" s="173"/>
      <c r="JX3" s="173"/>
      <c r="JY3" s="173"/>
      <c r="JZ3" s="173"/>
      <c r="KA3" s="173"/>
      <c r="KB3" s="173"/>
      <c r="KC3" s="173"/>
      <c r="KD3" s="173"/>
      <c r="KE3" s="173"/>
      <c r="KF3" s="173"/>
      <c r="KG3" s="173"/>
      <c r="KH3" s="173"/>
      <c r="KI3" s="173"/>
      <c r="KJ3" s="173"/>
      <c r="KK3" s="173"/>
      <c r="KL3" s="173"/>
      <c r="KM3" s="173"/>
      <c r="KN3" s="173"/>
      <c r="KO3" s="173"/>
      <c r="KP3" s="173"/>
      <c r="KQ3" s="173"/>
      <c r="KR3" s="173"/>
      <c r="KS3" s="173"/>
      <c r="KT3" s="173"/>
      <c r="KU3" s="173"/>
      <c r="KV3" s="173"/>
      <c r="KW3" s="173"/>
      <c r="KX3" s="173"/>
      <c r="KY3" s="173"/>
      <c r="KZ3" s="173"/>
      <c r="LA3" s="173"/>
      <c r="LB3" s="173"/>
      <c r="LC3" s="173"/>
      <c r="LD3" s="173"/>
      <c r="LE3" s="173"/>
      <c r="LF3" s="173"/>
      <c r="LG3" s="173"/>
      <c r="LH3" s="173"/>
      <c r="LI3" s="173"/>
      <c r="LJ3" s="173"/>
      <c r="LK3" s="173"/>
      <c r="LL3" s="173"/>
      <c r="LM3" s="173"/>
      <c r="LN3" s="173"/>
      <c r="LO3" s="173"/>
      <c r="LP3" s="173"/>
      <c r="LQ3" s="173"/>
      <c r="LR3" s="173"/>
      <c r="LS3" s="173"/>
      <c r="LT3" s="173"/>
      <c r="LU3" s="173"/>
      <c r="LV3" s="173"/>
      <c r="LW3" s="173"/>
      <c r="LX3" s="173"/>
      <c r="LY3" s="173"/>
      <c r="LZ3" s="173"/>
      <c r="MA3" s="173"/>
      <c r="MB3" s="173"/>
      <c r="MC3" s="173"/>
      <c r="MD3" s="173"/>
      <c r="ME3" s="173"/>
      <c r="MF3" s="173"/>
      <c r="MG3" s="173"/>
      <c r="MH3" s="173"/>
      <c r="MI3" s="173"/>
      <c r="MJ3" s="173"/>
      <c r="MK3" s="173"/>
      <c r="ML3" s="173"/>
      <c r="MM3" s="173"/>
      <c r="MN3" s="173"/>
      <c r="MO3" s="173"/>
      <c r="MP3" s="173"/>
      <c r="MQ3" s="173"/>
      <c r="MR3" s="173"/>
      <c r="MS3" s="173"/>
      <c r="MT3" s="173"/>
      <c r="MU3" s="173"/>
      <c r="MV3" s="173"/>
      <c r="MW3" s="173"/>
      <c r="MX3" s="173"/>
      <c r="MY3" s="173"/>
      <c r="MZ3" s="173"/>
      <c r="NA3" s="173"/>
      <c r="NB3" s="173"/>
      <c r="NC3" s="173"/>
      <c r="ND3" s="173"/>
      <c r="NE3" s="173"/>
      <c r="NF3" s="173"/>
      <c r="NG3" s="173"/>
      <c r="NH3" s="173"/>
      <c r="NI3" s="173"/>
      <c r="NJ3" s="173"/>
      <c r="NK3" s="173"/>
      <c r="NL3" s="173"/>
      <c r="NM3" s="173"/>
      <c r="NN3" s="173"/>
      <c r="NO3" s="173"/>
      <c r="NP3" s="173"/>
      <c r="NQ3" s="173"/>
      <c r="NR3" s="173"/>
      <c r="NS3" s="173"/>
      <c r="NT3" s="173"/>
      <c r="NU3" s="173"/>
      <c r="NV3" s="173"/>
      <c r="NW3" s="173"/>
      <c r="NX3" s="173"/>
      <c r="NY3" s="173"/>
      <c r="NZ3" s="173"/>
      <c r="OA3" s="173"/>
      <c r="OB3" s="173"/>
      <c r="OC3" s="173"/>
      <c r="OD3" s="173"/>
      <c r="OE3" s="173"/>
      <c r="OF3" s="173"/>
      <c r="OG3" s="173"/>
      <c r="OH3" s="173"/>
      <c r="OI3" s="173"/>
      <c r="OJ3" s="173"/>
      <c r="OK3" s="173"/>
      <c r="OL3" s="173"/>
      <c r="OM3" s="173"/>
      <c r="ON3" s="173"/>
      <c r="OO3" s="173"/>
      <c r="OP3" s="173"/>
      <c r="OQ3" s="173"/>
      <c r="OR3" s="173"/>
      <c r="OS3" s="173"/>
      <c r="OT3" s="173"/>
      <c r="OU3" s="173"/>
      <c r="OV3" s="173"/>
      <c r="OW3" s="173"/>
      <c r="OX3" s="173"/>
      <c r="OY3" s="173"/>
      <c r="OZ3" s="173"/>
      <c r="PA3" s="173"/>
      <c r="PB3" s="173"/>
      <c r="PC3" s="173"/>
      <c r="PD3" s="173"/>
      <c r="PE3" s="173"/>
      <c r="PF3" s="173"/>
      <c r="PG3" s="173"/>
      <c r="PH3" s="173"/>
      <c r="PI3" s="173"/>
      <c r="PJ3" s="173"/>
      <c r="PK3" s="173"/>
      <c r="PL3" s="173"/>
      <c r="PM3" s="173"/>
      <c r="PN3" s="173"/>
      <c r="PO3" s="173"/>
      <c r="PP3" s="173"/>
      <c r="PQ3" s="173"/>
      <c r="PR3" s="173"/>
      <c r="PS3" s="173"/>
      <c r="PT3" s="173"/>
      <c r="PU3" s="173"/>
      <c r="PV3" s="173"/>
      <c r="PW3" s="173"/>
      <c r="PX3" s="173"/>
      <c r="PY3" s="173"/>
      <c r="PZ3" s="173"/>
      <c r="QA3" s="173"/>
      <c r="QB3" s="173"/>
      <c r="QC3" s="173"/>
      <c r="QD3" s="173"/>
      <c r="QE3" s="173"/>
      <c r="QF3" s="173"/>
      <c r="QG3" s="173"/>
      <c r="QH3" s="173"/>
      <c r="QI3" s="173"/>
      <c r="QJ3" s="173"/>
      <c r="QK3" s="173"/>
      <c r="QL3" s="173"/>
      <c r="QM3" s="173"/>
      <c r="QN3" s="173"/>
      <c r="QO3" s="173"/>
      <c r="QP3" s="173"/>
      <c r="QQ3" s="173"/>
      <c r="QR3" s="173"/>
      <c r="QS3" s="173"/>
      <c r="QT3" s="173"/>
      <c r="QU3" s="173"/>
      <c r="QV3" s="173"/>
      <c r="QW3" s="173"/>
      <c r="QX3" s="173"/>
      <c r="QY3" s="173"/>
      <c r="QZ3" s="173"/>
      <c r="RA3" s="173"/>
      <c r="RB3" s="173"/>
      <c r="RC3" s="173"/>
      <c r="RD3" s="173"/>
      <c r="RE3" s="173"/>
      <c r="RF3" s="173"/>
      <c r="RG3" s="173"/>
      <c r="RH3" s="173"/>
      <c r="RI3" s="173"/>
      <c r="RJ3" s="173"/>
      <c r="RK3" s="173"/>
      <c r="RL3" s="173"/>
      <c r="RM3" s="173"/>
      <c r="RN3" s="173"/>
      <c r="RO3" s="173"/>
      <c r="RP3" s="173"/>
      <c r="RQ3" s="173"/>
      <c r="RR3" s="173"/>
      <c r="RS3" s="173"/>
      <c r="RT3" s="173"/>
      <c r="RU3" s="173"/>
      <c r="RV3" s="173"/>
      <c r="RW3" s="173"/>
      <c r="RX3" s="173"/>
      <c r="RY3" s="173"/>
      <c r="RZ3" s="173"/>
      <c r="SA3" s="173"/>
      <c r="SB3" s="173"/>
      <c r="SC3" s="173"/>
      <c r="SD3" s="173"/>
      <c r="SE3" s="173"/>
      <c r="SF3" s="173"/>
      <c r="SG3" s="173"/>
      <c r="SH3" s="173"/>
      <c r="SI3" s="173"/>
      <c r="SJ3" s="173"/>
      <c r="SK3" s="173"/>
      <c r="SL3" s="173"/>
      <c r="SM3" s="173"/>
      <c r="SN3" s="173"/>
      <c r="SO3" s="173"/>
      <c r="SP3" s="173"/>
      <c r="SQ3" s="173"/>
      <c r="SR3" s="173"/>
      <c r="SS3" s="173"/>
      <c r="ST3" s="173"/>
      <c r="SU3" s="173"/>
      <c r="SV3" s="173"/>
      <c r="SW3" s="173"/>
      <c r="SX3" s="173"/>
      <c r="SY3" s="173"/>
      <c r="SZ3" s="173"/>
      <c r="TA3" s="173"/>
      <c r="TB3" s="173"/>
      <c r="TC3" s="173"/>
      <c r="TD3" s="173"/>
      <c r="TE3" s="173"/>
      <c r="TF3" s="173"/>
      <c r="TG3" s="173"/>
      <c r="TH3" s="173"/>
      <c r="TI3" s="173"/>
      <c r="TJ3" s="173"/>
      <c r="TK3" s="173"/>
      <c r="TL3" s="173"/>
      <c r="TM3" s="173"/>
      <c r="TN3" s="173"/>
      <c r="TO3" s="173"/>
      <c r="TP3" s="173"/>
      <c r="TQ3" s="173"/>
      <c r="TR3" s="173"/>
      <c r="TS3" s="173"/>
      <c r="TT3" s="173"/>
      <c r="TU3" s="173"/>
      <c r="TV3" s="173"/>
      <c r="TW3" s="173"/>
      <c r="TX3" s="173"/>
      <c r="TY3" s="173"/>
      <c r="TZ3" s="173"/>
      <c r="UA3" s="173"/>
      <c r="UB3" s="173"/>
      <c r="UC3" s="173"/>
      <c r="UD3" s="173"/>
      <c r="UE3" s="173"/>
      <c r="UF3" s="173"/>
      <c r="UG3" s="173"/>
      <c r="UH3" s="173"/>
      <c r="UI3" s="173"/>
      <c r="UJ3" s="173"/>
      <c r="UK3" s="173"/>
      <c r="UL3" s="173"/>
      <c r="UM3" s="173"/>
      <c r="UN3" s="173"/>
      <c r="UO3" s="173"/>
      <c r="UP3" s="173"/>
      <c r="UQ3" s="173"/>
      <c r="UR3" s="173"/>
      <c r="US3" s="173"/>
      <c r="UT3" s="173"/>
      <c r="UU3" s="173"/>
      <c r="UV3" s="173"/>
      <c r="UW3" s="173"/>
      <c r="UX3" s="173"/>
      <c r="UY3" s="173"/>
      <c r="UZ3" s="173"/>
      <c r="VA3" s="173"/>
      <c r="VB3" s="173"/>
      <c r="VC3" s="173"/>
      <c r="VD3" s="173"/>
      <c r="VE3" s="173"/>
      <c r="VF3" s="173"/>
      <c r="VG3" s="173"/>
      <c r="VH3" s="173"/>
      <c r="VI3" s="173"/>
      <c r="VJ3" s="173"/>
      <c r="VK3" s="173"/>
      <c r="VL3" s="173"/>
      <c r="VM3" s="173"/>
      <c r="VN3" s="173"/>
      <c r="VO3" s="173"/>
      <c r="VP3" s="173"/>
      <c r="VQ3" s="173"/>
      <c r="VR3" s="173"/>
      <c r="VS3" s="173"/>
      <c r="VT3" s="173"/>
      <c r="VU3" s="173"/>
      <c r="VV3" s="173"/>
      <c r="VW3" s="173"/>
      <c r="VX3" s="173"/>
      <c r="VY3" s="173"/>
      <c r="VZ3" s="173"/>
      <c r="WA3" s="173"/>
      <c r="WB3" s="173"/>
      <c r="WC3" s="173"/>
      <c r="WD3" s="173"/>
      <c r="WE3" s="173"/>
      <c r="WF3" s="173"/>
      <c r="WG3" s="173"/>
      <c r="WH3" s="173"/>
      <c r="WI3" s="173"/>
      <c r="WJ3" s="173"/>
      <c r="WK3" s="173"/>
      <c r="WL3" s="173"/>
      <c r="WM3" s="173"/>
      <c r="WN3" s="173"/>
      <c r="WO3" s="173"/>
      <c r="WP3" s="173"/>
      <c r="WQ3" s="173"/>
      <c r="WR3" s="173"/>
      <c r="WS3" s="173"/>
      <c r="WT3" s="173"/>
      <c r="WU3" s="173"/>
      <c r="WV3" s="173"/>
      <c r="WW3" s="173"/>
      <c r="WX3" s="173"/>
      <c r="WY3" s="173"/>
      <c r="WZ3" s="173"/>
      <c r="XA3" s="173"/>
      <c r="XB3" s="173"/>
      <c r="XC3" s="173"/>
      <c r="XD3" s="173"/>
      <c r="XE3" s="173"/>
      <c r="XF3" s="173"/>
      <c r="XG3" s="173"/>
      <c r="XH3" s="173"/>
      <c r="XI3" s="173"/>
      <c r="XJ3" s="173"/>
      <c r="XK3" s="173"/>
      <c r="XL3" s="173"/>
      <c r="XM3" s="173"/>
      <c r="XN3" s="173"/>
      <c r="XO3" s="173"/>
      <c r="XP3" s="173"/>
      <c r="XQ3" s="173"/>
      <c r="XR3" s="173"/>
      <c r="XS3" s="173"/>
      <c r="XT3" s="173"/>
      <c r="XU3" s="173"/>
      <c r="XV3" s="173"/>
      <c r="XW3" s="173"/>
      <c r="XX3" s="173"/>
      <c r="XY3" s="173"/>
      <c r="XZ3" s="173"/>
      <c r="YA3" s="173"/>
      <c r="YB3" s="173"/>
      <c r="YC3" s="173"/>
      <c r="YD3" s="173"/>
      <c r="YE3" s="173"/>
      <c r="YF3" s="173"/>
      <c r="YG3" s="173"/>
      <c r="YH3" s="173"/>
      <c r="YI3" s="173"/>
      <c r="YJ3" s="173"/>
      <c r="YK3" s="173"/>
      <c r="YL3" s="173"/>
      <c r="YM3" s="173"/>
      <c r="YN3" s="173"/>
      <c r="YO3" s="173"/>
      <c r="YP3" s="173"/>
      <c r="YQ3" s="173"/>
      <c r="YR3" s="173"/>
      <c r="YS3" s="173"/>
      <c r="YT3" s="173"/>
      <c r="YU3" s="173"/>
      <c r="YV3" s="173"/>
      <c r="YW3" s="173"/>
      <c r="YX3" s="173"/>
      <c r="YY3" s="173"/>
      <c r="YZ3" s="173"/>
      <c r="ZA3" s="173"/>
      <c r="ZB3" s="173"/>
      <c r="ZC3" s="173"/>
      <c r="ZD3" s="173"/>
      <c r="ZE3" s="173"/>
      <c r="ZF3" s="173"/>
      <c r="ZG3" s="173"/>
      <c r="ZH3" s="173"/>
      <c r="ZI3" s="173"/>
      <c r="ZJ3" s="173"/>
      <c r="ZK3" s="173"/>
      <c r="ZL3" s="173"/>
      <c r="ZM3" s="173"/>
      <c r="ZN3" s="173"/>
      <c r="ZO3" s="173"/>
      <c r="ZP3" s="173"/>
      <c r="ZQ3" s="173"/>
      <c r="ZR3" s="173"/>
      <c r="ZS3" s="173"/>
      <c r="ZT3" s="173"/>
      <c r="ZU3" s="173"/>
      <c r="ZV3" s="173"/>
      <c r="ZW3" s="173"/>
      <c r="ZX3" s="173"/>
      <c r="ZY3" s="173"/>
      <c r="ZZ3" s="173"/>
      <c r="AAA3" s="173"/>
      <c r="AAB3" s="173"/>
      <c r="AAC3" s="173"/>
      <c r="AAD3" s="173"/>
      <c r="AAE3" s="173"/>
      <c r="AAF3" s="173"/>
      <c r="AAG3" s="173"/>
      <c r="AAH3" s="173"/>
      <c r="AAI3" s="173"/>
      <c r="AAJ3" s="173"/>
      <c r="AAK3" s="173"/>
      <c r="AAL3" s="173"/>
      <c r="AAM3" s="173"/>
      <c r="AAN3" s="173"/>
      <c r="AAO3" s="173"/>
      <c r="AAP3" s="173"/>
      <c r="AAQ3" s="173"/>
      <c r="AAR3" s="173"/>
      <c r="AAS3" s="173"/>
      <c r="AAT3" s="173"/>
      <c r="AAU3" s="173"/>
      <c r="AAV3" s="173"/>
      <c r="AAW3" s="173"/>
      <c r="AAX3" s="173"/>
      <c r="AAY3" s="173"/>
      <c r="AAZ3" s="173"/>
      <c r="ABA3" s="173"/>
      <c r="ABB3" s="173"/>
      <c r="ABC3" s="173"/>
      <c r="ABD3" s="173"/>
      <c r="ABE3" s="173"/>
      <c r="ABF3" s="173"/>
      <c r="ABG3" s="173"/>
      <c r="ABH3" s="173"/>
      <c r="ABI3" s="173"/>
      <c r="ABJ3" s="173"/>
      <c r="ABK3" s="173"/>
      <c r="ABL3" s="173"/>
      <c r="ABM3" s="173"/>
      <c r="ABN3" s="173"/>
      <c r="ABO3" s="173"/>
      <c r="ABP3" s="173"/>
      <c r="ABQ3" s="173"/>
      <c r="ABR3" s="173"/>
      <c r="ABS3" s="173"/>
      <c r="ABT3" s="173"/>
      <c r="ABU3" s="173"/>
      <c r="ABV3" s="173"/>
      <c r="ABW3" s="173"/>
      <c r="ABX3" s="173"/>
      <c r="ABY3" s="173"/>
      <c r="ABZ3" s="173"/>
      <c r="ACA3" s="173"/>
      <c r="ACB3" s="173"/>
      <c r="ACC3" s="173"/>
      <c r="ACD3" s="173"/>
      <c r="ACE3" s="173"/>
      <c r="ACF3" s="173"/>
      <c r="ACG3" s="173"/>
      <c r="ACH3" s="173"/>
      <c r="ACI3" s="173"/>
      <c r="ACJ3" s="173"/>
      <c r="ACK3" s="173"/>
      <c r="ACL3" s="173"/>
      <c r="ACM3" s="173"/>
      <c r="ACN3" s="173"/>
      <c r="ACO3" s="173"/>
      <c r="ACP3" s="173"/>
      <c r="ACQ3" s="173"/>
      <c r="ACR3" s="173"/>
      <c r="ACS3" s="173"/>
      <c r="ACT3" s="173"/>
      <c r="ACU3" s="173"/>
      <c r="ACV3" s="173"/>
      <c r="ACW3" s="173"/>
      <c r="ACX3" s="173"/>
      <c r="ACY3" s="173"/>
      <c r="ACZ3" s="173"/>
      <c r="ADA3" s="173"/>
      <c r="ADB3" s="173"/>
      <c r="ADC3" s="173"/>
      <c r="ADD3" s="173"/>
      <c r="ADE3" s="173"/>
      <c r="ADF3" s="173"/>
      <c r="ADG3" s="173"/>
      <c r="ADH3" s="173"/>
      <c r="ADI3" s="173"/>
      <c r="ADJ3" s="173"/>
      <c r="ADK3" s="173"/>
      <c r="ADL3" s="173"/>
      <c r="ADM3" s="173"/>
      <c r="ADN3" s="173"/>
      <c r="ADO3" s="173"/>
      <c r="ADP3" s="173"/>
      <c r="ADQ3" s="173"/>
      <c r="ADR3" s="173"/>
      <c r="ADS3" s="173"/>
      <c r="ADT3" s="173"/>
      <c r="ADU3" s="173"/>
      <c r="ADV3" s="173"/>
      <c r="ADW3" s="173"/>
      <c r="ADX3" s="173"/>
      <c r="ADY3" s="173"/>
      <c r="ADZ3" s="173"/>
      <c r="AEA3" s="173"/>
      <c r="AEB3" s="173"/>
      <c r="AEC3" s="173"/>
      <c r="AED3" s="173"/>
      <c r="AEE3" s="173"/>
      <c r="AEF3" s="173"/>
      <c r="AEG3" s="173"/>
      <c r="AEH3" s="173"/>
      <c r="AEI3" s="173"/>
      <c r="AEJ3" s="173"/>
      <c r="AEK3" s="173"/>
      <c r="AEL3" s="173"/>
      <c r="AEM3" s="173"/>
      <c r="AEN3" s="173"/>
      <c r="AEO3" s="173"/>
      <c r="AEP3" s="173"/>
      <c r="AEQ3" s="173"/>
      <c r="AER3" s="173"/>
      <c r="AES3" s="173"/>
      <c r="AET3" s="173"/>
      <c r="AEU3" s="173"/>
      <c r="AEV3" s="173"/>
      <c r="AEW3" s="173"/>
      <c r="AEX3" s="173"/>
      <c r="AEY3" s="173"/>
      <c r="AEZ3" s="173"/>
      <c r="AFA3" s="173"/>
      <c r="AFB3" s="173"/>
      <c r="AFC3" s="173"/>
      <c r="AFD3" s="173"/>
      <c r="AFE3" s="173"/>
      <c r="AFF3" s="173"/>
      <c r="AFG3" s="173"/>
      <c r="AFH3" s="173"/>
      <c r="AFI3" s="173"/>
      <c r="AFJ3" s="173"/>
      <c r="AFK3" s="173"/>
      <c r="AFL3" s="173"/>
      <c r="AFM3" s="173"/>
      <c r="AFN3" s="173"/>
      <c r="AFO3" s="173"/>
      <c r="AFP3" s="173"/>
      <c r="AFQ3" s="173"/>
      <c r="AFR3" s="173"/>
      <c r="AFS3" s="173"/>
      <c r="AFT3" s="173"/>
      <c r="AFU3" s="173"/>
      <c r="AFV3" s="173"/>
      <c r="AFW3" s="173"/>
      <c r="AFX3" s="173"/>
      <c r="AFY3" s="173"/>
      <c r="AFZ3" s="173"/>
      <c r="AGA3" s="173"/>
      <c r="AGB3" s="173"/>
      <c r="AGC3" s="173"/>
      <c r="AGD3" s="173"/>
      <c r="AGE3" s="173"/>
      <c r="AGF3" s="173"/>
      <c r="AGG3" s="173"/>
      <c r="AGH3" s="173"/>
      <c r="AGI3" s="173"/>
      <c r="AGJ3" s="173"/>
      <c r="AGK3" s="173"/>
      <c r="AGL3" s="173"/>
      <c r="AGM3" s="173"/>
      <c r="AGN3" s="173"/>
      <c r="AGO3" s="173"/>
      <c r="AGP3" s="173"/>
      <c r="AGQ3" s="173"/>
      <c r="AGR3" s="173"/>
      <c r="AGS3" s="173"/>
      <c r="AGT3" s="173"/>
      <c r="AGU3" s="173"/>
      <c r="AGV3" s="173"/>
      <c r="AGW3" s="173"/>
      <c r="AGX3" s="173"/>
      <c r="AGY3" s="173"/>
      <c r="AGZ3" s="173"/>
      <c r="AHA3" s="173"/>
      <c r="AHB3" s="173"/>
      <c r="AHC3" s="173"/>
      <c r="AHD3" s="173"/>
      <c r="AHE3" s="173"/>
      <c r="AHF3" s="173"/>
      <c r="AHG3" s="173"/>
      <c r="AHH3" s="173"/>
      <c r="AHI3" s="173"/>
      <c r="AHJ3" s="173"/>
      <c r="AHK3" s="173"/>
      <c r="AHL3" s="173"/>
      <c r="AHM3" s="173"/>
      <c r="AHN3" s="173"/>
      <c r="AHO3" s="173"/>
      <c r="AHP3" s="173"/>
      <c r="AHQ3" s="173"/>
      <c r="AHR3" s="173"/>
      <c r="AHS3" s="173"/>
      <c r="AHT3" s="173"/>
      <c r="AHU3" s="173"/>
      <c r="AHV3" s="173"/>
      <c r="AHW3" s="173"/>
      <c r="AHX3" s="173"/>
      <c r="AHY3" s="173"/>
      <c r="AHZ3" s="173"/>
      <c r="AIA3" s="173"/>
      <c r="AIB3" s="173"/>
      <c r="AIC3" s="173"/>
      <c r="AID3" s="173"/>
      <c r="AIE3" s="173"/>
      <c r="AIF3" s="173"/>
      <c r="AIG3" s="173"/>
      <c r="AIH3" s="173"/>
      <c r="AII3" s="173"/>
      <c r="AIJ3" s="173"/>
      <c r="AIK3" s="173"/>
      <c r="AIL3" s="173"/>
      <c r="AIM3" s="173"/>
      <c r="AIN3" s="173"/>
      <c r="AIO3" s="173"/>
      <c r="AIP3" s="173"/>
      <c r="AIQ3" s="173"/>
      <c r="AIR3" s="173"/>
      <c r="AIS3" s="173"/>
      <c r="AIT3" s="173"/>
      <c r="AIU3" s="173"/>
      <c r="AIV3" s="173"/>
      <c r="AIW3" s="173"/>
      <c r="AIX3" s="173"/>
      <c r="AIY3" s="173"/>
      <c r="AIZ3" s="173"/>
      <c r="AJA3" s="173"/>
      <c r="AJB3" s="173"/>
      <c r="AJC3" s="173"/>
      <c r="AJD3" s="173"/>
      <c r="AJE3" s="173"/>
      <c r="AJF3" s="173"/>
      <c r="AJG3" s="173"/>
      <c r="AJH3" s="173"/>
      <c r="AJI3" s="173"/>
      <c r="AJJ3" s="173"/>
      <c r="AJK3" s="173"/>
      <c r="AJL3" s="173"/>
      <c r="AJM3" s="173"/>
      <c r="AJN3" s="173"/>
      <c r="AJO3" s="173"/>
      <c r="AJP3" s="173"/>
      <c r="AJQ3" s="173"/>
      <c r="AJR3" s="173"/>
      <c r="AJS3" s="173"/>
      <c r="AJT3" s="173"/>
      <c r="AJU3" s="173"/>
      <c r="AJV3" s="173"/>
      <c r="AJW3" s="173"/>
      <c r="AJX3" s="173"/>
      <c r="AJY3" s="173"/>
      <c r="AJZ3" s="173"/>
      <c r="AKA3" s="173"/>
      <c r="AKB3" s="173"/>
      <c r="AKC3" s="173"/>
      <c r="AKD3" s="173"/>
      <c r="AKE3" s="173"/>
      <c r="AKF3" s="173"/>
      <c r="AKG3" s="173"/>
      <c r="AKH3" s="173"/>
      <c r="AKI3" s="173"/>
      <c r="AKJ3" s="173"/>
      <c r="AKK3" s="173"/>
      <c r="AKL3" s="173"/>
      <c r="AKM3" s="173"/>
      <c r="AKN3" s="173"/>
      <c r="AKO3" s="173"/>
      <c r="AKP3" s="173"/>
      <c r="AKQ3" s="173"/>
      <c r="AKR3" s="173"/>
      <c r="AKS3" s="173"/>
      <c r="AKT3" s="173"/>
      <c r="AKU3" s="173"/>
      <c r="AKV3" s="173"/>
      <c r="AKW3" s="173"/>
      <c r="AKX3" s="173"/>
      <c r="AKY3" s="173"/>
      <c r="AKZ3" s="173"/>
      <c r="ALA3" s="173"/>
      <c r="ALB3" s="173"/>
      <c r="ALC3" s="173"/>
      <c r="ALD3" s="173"/>
      <c r="ALE3" s="173"/>
      <c r="ALF3" s="173"/>
      <c r="ALG3" s="173"/>
      <c r="ALH3" s="173"/>
      <c r="ALI3" s="173"/>
      <c r="ALJ3" s="173"/>
      <c r="ALK3" s="173"/>
      <c r="ALL3" s="173"/>
      <c r="ALM3" s="173"/>
      <c r="ALN3" s="173"/>
      <c r="ALO3" s="173"/>
      <c r="ALP3" s="173"/>
      <c r="ALQ3" s="173"/>
      <c r="ALR3" s="173"/>
      <c r="ALS3" s="173"/>
      <c r="ALT3" s="173"/>
      <c r="ALU3" s="173"/>
      <c r="ALV3" s="173"/>
      <c r="ALW3" s="173"/>
      <c r="ALX3" s="173"/>
      <c r="ALY3" s="173"/>
      <c r="ALZ3" s="173"/>
      <c r="AMA3" s="173"/>
      <c r="AMB3" s="173"/>
      <c r="AMC3" s="173"/>
      <c r="AMD3" s="173"/>
      <c r="AME3" s="173"/>
      <c r="AMF3" s="173"/>
      <c r="AMG3" s="173"/>
      <c r="AMH3" s="173"/>
      <c r="AMI3" s="173"/>
      <c r="AMJ3" s="173"/>
      <c r="AMK3" s="173"/>
      <c r="AML3" s="173"/>
      <c r="AMM3" s="173"/>
      <c r="AMN3" s="173"/>
      <c r="AMO3" s="173"/>
      <c r="AMP3" s="173"/>
      <c r="AMQ3" s="173"/>
      <c r="AMR3" s="173"/>
      <c r="AMS3" s="173"/>
      <c r="AMT3" s="173"/>
      <c r="AMU3" s="173"/>
      <c r="AMV3" s="173"/>
      <c r="AMW3" s="173"/>
      <c r="AMX3" s="173"/>
      <c r="AMY3" s="173"/>
      <c r="AMZ3" s="173"/>
      <c r="ANA3" s="173"/>
      <c r="ANB3" s="173"/>
      <c r="ANC3" s="173"/>
      <c r="AND3" s="173"/>
      <c r="ANE3" s="173"/>
      <c r="ANF3" s="173"/>
      <c r="ANG3" s="173"/>
      <c r="ANH3" s="173"/>
      <c r="ANI3" s="173"/>
      <c r="ANJ3" s="173"/>
      <c r="ANK3" s="173"/>
      <c r="ANL3" s="173"/>
      <c r="ANM3" s="173"/>
      <c r="ANN3" s="173"/>
      <c r="ANO3" s="173"/>
      <c r="ANP3" s="173"/>
      <c r="ANQ3" s="173"/>
      <c r="ANR3" s="173"/>
      <c r="ANS3" s="173"/>
      <c r="ANT3" s="173"/>
      <c r="ANU3" s="173"/>
      <c r="ANV3" s="173"/>
      <c r="ANW3" s="173"/>
      <c r="ANX3" s="173"/>
      <c r="ANY3" s="173"/>
      <c r="ANZ3" s="173"/>
      <c r="AOA3" s="173"/>
      <c r="AOB3" s="173"/>
      <c r="AOC3" s="173"/>
      <c r="AOD3" s="173"/>
      <c r="AOE3" s="173"/>
      <c r="AOF3" s="173"/>
      <c r="AOG3" s="173"/>
      <c r="AOH3" s="173"/>
      <c r="AOI3" s="173"/>
      <c r="AOJ3" s="173"/>
      <c r="AOK3" s="173"/>
      <c r="AOL3" s="173"/>
      <c r="AOM3" s="173"/>
      <c r="AON3" s="173"/>
      <c r="AOO3" s="173"/>
      <c r="AOP3" s="173"/>
      <c r="AOQ3" s="173"/>
      <c r="AOR3" s="173"/>
      <c r="AOS3" s="173"/>
      <c r="AOT3" s="173"/>
      <c r="AOU3" s="173"/>
      <c r="AOV3" s="173"/>
      <c r="AOW3" s="173"/>
      <c r="AOX3" s="173"/>
      <c r="AOY3" s="173"/>
      <c r="AOZ3" s="173"/>
      <c r="APA3" s="173"/>
      <c r="APB3" s="173"/>
      <c r="APC3" s="173"/>
      <c r="APD3" s="173"/>
      <c r="APE3" s="173"/>
      <c r="APF3" s="173"/>
      <c r="APG3" s="173"/>
      <c r="APH3" s="173"/>
      <c r="API3" s="173"/>
      <c r="APJ3" s="173"/>
      <c r="APK3" s="173"/>
      <c r="APL3" s="173"/>
      <c r="APM3" s="173"/>
      <c r="APN3" s="173"/>
      <c r="APO3" s="173"/>
      <c r="APP3" s="173"/>
      <c r="APQ3" s="173"/>
      <c r="APR3" s="173"/>
      <c r="APS3" s="173"/>
      <c r="APT3" s="173"/>
      <c r="APU3" s="173"/>
      <c r="APV3" s="173"/>
      <c r="APW3" s="173"/>
      <c r="APX3" s="173"/>
      <c r="APY3" s="173"/>
      <c r="APZ3" s="173"/>
      <c r="AQA3" s="173"/>
      <c r="AQB3" s="173"/>
      <c r="AQC3" s="173"/>
      <c r="AQD3" s="173"/>
      <c r="AQE3" s="173"/>
      <c r="AQF3" s="173"/>
      <c r="AQG3" s="173"/>
      <c r="AQH3" s="173"/>
      <c r="AQI3" s="173"/>
      <c r="AQJ3" s="173"/>
      <c r="AQK3" s="173"/>
      <c r="AQL3" s="173"/>
      <c r="AQM3" s="173"/>
      <c r="AQN3" s="173"/>
      <c r="AQO3" s="173"/>
      <c r="AQP3" s="173"/>
      <c r="AQQ3" s="173"/>
      <c r="AQR3" s="173"/>
      <c r="AQS3" s="173"/>
      <c r="AQT3" s="173"/>
      <c r="AQU3" s="173"/>
      <c r="AQV3" s="173"/>
      <c r="AQW3" s="173"/>
      <c r="AQX3" s="173"/>
      <c r="AQY3" s="173"/>
      <c r="AQZ3" s="173"/>
      <c r="ARA3" s="173"/>
      <c r="ARB3" s="173"/>
      <c r="ARC3" s="173"/>
      <c r="ARD3" s="173"/>
      <c r="ARE3" s="173"/>
      <c r="ARF3" s="173"/>
      <c r="ARG3" s="173"/>
      <c r="ARH3" s="173"/>
      <c r="ARI3" s="173"/>
      <c r="ARJ3" s="173"/>
      <c r="ARK3" s="173"/>
      <c r="ARL3" s="173"/>
      <c r="ARM3" s="173"/>
      <c r="ARN3" s="173"/>
      <c r="ARO3" s="173"/>
      <c r="ARP3" s="173"/>
      <c r="ARQ3" s="173"/>
      <c r="ARR3" s="173"/>
      <c r="ARS3" s="173"/>
      <c r="ART3" s="173"/>
      <c r="ARU3" s="173"/>
      <c r="ARV3" s="173"/>
      <c r="ARW3" s="173"/>
      <c r="ARX3" s="173"/>
      <c r="ARY3" s="173"/>
      <c r="ARZ3" s="173"/>
      <c r="ASA3" s="173"/>
      <c r="ASB3" s="173"/>
      <c r="ASC3" s="173"/>
      <c r="ASD3" s="173"/>
      <c r="ASE3" s="173"/>
      <c r="ASF3" s="173"/>
      <c r="ASG3" s="173"/>
      <c r="ASH3" s="173"/>
      <c r="ASI3" s="173"/>
      <c r="ASJ3" s="173"/>
      <c r="ASK3" s="173"/>
      <c r="ASL3" s="173"/>
      <c r="ASM3" s="173"/>
      <c r="ASN3" s="173"/>
      <c r="ASO3" s="173"/>
      <c r="ASP3" s="173"/>
      <c r="ASQ3" s="173"/>
      <c r="ASR3" s="173"/>
      <c r="ASS3" s="173"/>
      <c r="AST3" s="173"/>
      <c r="ASU3" s="173"/>
      <c r="ASV3" s="173"/>
      <c r="ASW3" s="173"/>
      <c r="ASX3" s="173"/>
      <c r="ASY3" s="173"/>
      <c r="ASZ3" s="173"/>
      <c r="ATA3" s="173"/>
      <c r="ATB3" s="173"/>
      <c r="ATC3" s="173"/>
      <c r="ATD3" s="173"/>
      <c r="ATE3" s="173"/>
      <c r="ATF3" s="173"/>
      <c r="ATG3" s="173"/>
      <c r="ATH3" s="173"/>
      <c r="ATI3" s="173"/>
      <c r="ATJ3" s="173"/>
      <c r="ATK3" s="173"/>
      <c r="ATL3" s="173"/>
      <c r="ATM3" s="173"/>
      <c r="ATN3" s="173"/>
      <c r="ATO3" s="173"/>
      <c r="ATP3" s="173"/>
      <c r="ATQ3" s="173"/>
      <c r="ATR3" s="173"/>
      <c r="ATS3" s="173"/>
      <c r="ATT3" s="173"/>
      <c r="ATU3" s="173"/>
      <c r="ATV3" s="173"/>
      <c r="ATW3" s="173"/>
      <c r="ATX3" s="173"/>
      <c r="ATY3" s="173"/>
      <c r="ATZ3" s="173"/>
      <c r="AUA3" s="173"/>
      <c r="AUB3" s="173"/>
      <c r="AUC3" s="173"/>
      <c r="AUD3" s="173"/>
      <c r="AUE3" s="173"/>
      <c r="AUF3" s="173"/>
      <c r="AUG3" s="173"/>
      <c r="AUH3" s="173"/>
      <c r="AUI3" s="173"/>
      <c r="AUJ3" s="173"/>
      <c r="AUK3" s="173"/>
      <c r="AUL3" s="173"/>
      <c r="AUM3" s="173"/>
      <c r="AUN3" s="173"/>
      <c r="AUO3" s="173"/>
      <c r="AUP3" s="173"/>
      <c r="AUQ3" s="173"/>
      <c r="AUR3" s="173"/>
      <c r="AUS3" s="173"/>
      <c r="AUT3" s="173"/>
      <c r="AUU3" s="173"/>
      <c r="AUV3" s="173"/>
      <c r="AUW3" s="173"/>
      <c r="AUX3" s="173"/>
      <c r="AUY3" s="173"/>
      <c r="AUZ3" s="173"/>
      <c r="AVA3" s="173"/>
      <c r="AVB3" s="173"/>
      <c r="AVC3" s="173"/>
      <c r="AVD3" s="173"/>
      <c r="AVE3" s="173"/>
      <c r="AVF3" s="173"/>
      <c r="AVG3" s="173"/>
      <c r="AVH3" s="173"/>
      <c r="AVI3" s="173"/>
      <c r="AVJ3" s="173"/>
      <c r="AVK3" s="173"/>
      <c r="AVL3" s="173"/>
      <c r="AVM3" s="173"/>
      <c r="AVN3" s="173"/>
      <c r="AVO3" s="173"/>
      <c r="AVP3" s="173"/>
      <c r="AVQ3" s="173"/>
      <c r="AVR3" s="173"/>
      <c r="AVS3" s="173"/>
      <c r="AVT3" s="173"/>
      <c r="AVU3" s="173"/>
      <c r="AVV3" s="173"/>
      <c r="AVW3" s="173"/>
      <c r="AVX3" s="173"/>
      <c r="AVY3" s="173"/>
      <c r="AVZ3" s="173"/>
      <c r="AWA3" s="173"/>
      <c r="AWB3" s="173"/>
      <c r="AWC3" s="173"/>
      <c r="AWD3" s="173"/>
      <c r="AWE3" s="173"/>
      <c r="AWF3" s="173"/>
      <c r="AWG3" s="173"/>
      <c r="AWH3" s="173"/>
      <c r="AWI3" s="173"/>
      <c r="AWJ3" s="173"/>
      <c r="AWK3" s="173"/>
      <c r="AWL3" s="173"/>
      <c r="AWM3" s="173"/>
      <c r="AWN3" s="173"/>
      <c r="AWO3" s="173"/>
      <c r="AWP3" s="173"/>
      <c r="AWQ3" s="173"/>
      <c r="AWR3" s="173"/>
      <c r="AWS3" s="173"/>
      <c r="AWT3" s="173"/>
      <c r="AWU3" s="173"/>
      <c r="AWV3" s="173"/>
      <c r="AWW3" s="173"/>
      <c r="AWX3" s="173"/>
      <c r="AWY3" s="173"/>
      <c r="AWZ3" s="173"/>
      <c r="AXA3" s="173"/>
      <c r="AXB3" s="173"/>
      <c r="AXC3" s="173"/>
      <c r="AXD3" s="173"/>
      <c r="AXE3" s="173"/>
      <c r="AXF3" s="173"/>
      <c r="AXG3" s="173"/>
      <c r="AXH3" s="173"/>
      <c r="AXI3" s="173"/>
      <c r="AXJ3" s="173"/>
      <c r="AXK3" s="173"/>
      <c r="AXL3" s="173"/>
      <c r="AXM3" s="173"/>
      <c r="AXN3" s="173"/>
      <c r="AXO3" s="173"/>
      <c r="AXP3" s="173"/>
      <c r="AXQ3" s="173"/>
      <c r="AXR3" s="173"/>
      <c r="AXS3" s="173"/>
      <c r="AXT3" s="173"/>
      <c r="AXU3" s="173"/>
      <c r="AXV3" s="173"/>
      <c r="AXW3" s="173"/>
      <c r="AXX3" s="173"/>
      <c r="AXY3" s="173"/>
      <c r="AXZ3" s="173"/>
      <c r="AYA3" s="173"/>
      <c r="AYB3" s="173"/>
      <c r="AYC3" s="173"/>
      <c r="AYD3" s="173"/>
      <c r="AYE3" s="173"/>
      <c r="AYF3" s="173"/>
      <c r="AYG3" s="173"/>
      <c r="AYH3" s="173"/>
      <c r="AYI3" s="173"/>
      <c r="AYJ3" s="173"/>
      <c r="AYK3" s="173"/>
      <c r="AYL3" s="173"/>
      <c r="AYM3" s="173"/>
      <c r="AYN3" s="173"/>
      <c r="AYO3" s="173"/>
      <c r="AYP3" s="173"/>
      <c r="AYQ3" s="173"/>
      <c r="AYR3" s="173"/>
      <c r="AYS3" s="173"/>
      <c r="AYT3" s="173"/>
      <c r="AYU3" s="173"/>
      <c r="AYV3" s="173"/>
      <c r="AYW3" s="173"/>
      <c r="AYX3" s="173"/>
      <c r="AYY3" s="173"/>
      <c r="AYZ3" s="173"/>
      <c r="AZA3" s="173"/>
      <c r="AZB3" s="173"/>
      <c r="AZC3" s="173"/>
      <c r="AZD3" s="173"/>
      <c r="AZE3" s="173"/>
      <c r="AZF3" s="173"/>
      <c r="AZG3" s="173"/>
      <c r="AZH3" s="173"/>
      <c r="AZI3" s="173"/>
      <c r="AZJ3" s="173"/>
      <c r="AZK3" s="173"/>
      <c r="AZL3" s="173"/>
      <c r="AZM3" s="173"/>
      <c r="AZN3" s="173"/>
      <c r="AZO3" s="173"/>
      <c r="AZP3" s="173"/>
      <c r="AZQ3" s="173"/>
      <c r="AZR3" s="173"/>
      <c r="AZS3" s="173"/>
      <c r="AZT3" s="173"/>
      <c r="AZU3" s="173"/>
      <c r="AZV3" s="173"/>
      <c r="AZW3" s="173"/>
      <c r="AZX3" s="173"/>
      <c r="AZY3" s="173"/>
      <c r="AZZ3" s="173"/>
      <c r="BAA3" s="173"/>
      <c r="BAB3" s="173"/>
      <c r="BAC3" s="173"/>
      <c r="BAD3" s="173"/>
      <c r="BAE3" s="173"/>
      <c r="BAF3" s="173"/>
      <c r="BAG3" s="173"/>
      <c r="BAH3" s="173"/>
      <c r="BAI3" s="173"/>
      <c r="BAJ3" s="173"/>
      <c r="BAK3" s="173"/>
      <c r="BAL3" s="173"/>
      <c r="BAM3" s="173"/>
      <c r="BAN3" s="173"/>
      <c r="BAO3" s="173"/>
      <c r="BAP3" s="173"/>
      <c r="BAQ3" s="173"/>
      <c r="BAR3" s="173"/>
      <c r="BAS3" s="173"/>
      <c r="BAT3" s="173"/>
      <c r="BAU3" s="173"/>
      <c r="BAV3" s="173"/>
      <c r="BAW3" s="173"/>
      <c r="BAX3" s="173"/>
      <c r="BAY3" s="173"/>
      <c r="BAZ3" s="173"/>
      <c r="BBA3" s="173"/>
      <c r="BBB3" s="173"/>
      <c r="BBC3" s="173"/>
      <c r="BBD3" s="173"/>
      <c r="BBE3" s="173"/>
      <c r="BBF3" s="173"/>
      <c r="BBG3" s="173"/>
      <c r="BBH3" s="173"/>
      <c r="BBI3" s="173"/>
      <c r="BBJ3" s="173"/>
      <c r="BBK3" s="173"/>
      <c r="BBL3" s="173"/>
      <c r="BBM3" s="173"/>
      <c r="BBN3" s="173"/>
      <c r="BBO3" s="173"/>
      <c r="BBP3" s="173"/>
      <c r="BBQ3" s="173"/>
      <c r="BBR3" s="173"/>
      <c r="BBS3" s="173"/>
      <c r="BBT3" s="173"/>
      <c r="BBU3" s="173"/>
      <c r="BBV3" s="173"/>
      <c r="BBW3" s="173"/>
      <c r="BBX3" s="173"/>
      <c r="BBY3" s="173"/>
      <c r="BBZ3" s="173"/>
      <c r="BCA3" s="173"/>
      <c r="BCB3" s="173"/>
      <c r="BCC3" s="173"/>
      <c r="BCD3" s="173"/>
      <c r="BCE3" s="173"/>
      <c r="BCF3" s="173"/>
      <c r="BCG3" s="173"/>
      <c r="BCH3" s="173"/>
      <c r="BCI3" s="173"/>
      <c r="BCJ3" s="173"/>
      <c r="BCK3" s="173"/>
      <c r="BCL3" s="173"/>
      <c r="BCM3" s="173"/>
      <c r="BCN3" s="173"/>
      <c r="BCO3" s="173"/>
      <c r="BCP3" s="173"/>
      <c r="BCQ3" s="173"/>
      <c r="BCR3" s="173"/>
      <c r="BCS3" s="173"/>
      <c r="BCT3" s="173"/>
      <c r="BCU3" s="173"/>
      <c r="BCV3" s="173"/>
      <c r="BCW3" s="173"/>
      <c r="BCX3" s="173"/>
      <c r="BCY3" s="173"/>
      <c r="BCZ3" s="173"/>
      <c r="BDA3" s="173"/>
      <c r="BDB3" s="173"/>
      <c r="BDC3" s="173"/>
      <c r="BDD3" s="173"/>
      <c r="BDE3" s="173"/>
      <c r="BDF3" s="173"/>
      <c r="BDG3" s="173"/>
      <c r="BDH3" s="173"/>
      <c r="BDI3" s="173"/>
      <c r="BDJ3" s="173"/>
      <c r="BDK3" s="173"/>
      <c r="BDL3" s="173"/>
      <c r="BDM3" s="173"/>
      <c r="BDN3" s="173"/>
      <c r="BDO3" s="173"/>
      <c r="BDP3" s="173"/>
      <c r="BDQ3" s="173"/>
      <c r="BDR3" s="173"/>
      <c r="BDS3" s="173"/>
      <c r="BDT3" s="173"/>
      <c r="BDU3" s="173"/>
      <c r="BDV3" s="173"/>
      <c r="BDW3" s="173"/>
      <c r="BDX3" s="173"/>
      <c r="BDY3" s="173"/>
      <c r="BDZ3" s="173"/>
      <c r="BEA3" s="173"/>
      <c r="BEB3" s="173"/>
      <c r="BEC3" s="173"/>
      <c r="BED3" s="173"/>
      <c r="BEE3" s="173"/>
      <c r="BEF3" s="173"/>
      <c r="BEG3" s="173"/>
      <c r="BEH3" s="173"/>
      <c r="BEI3" s="173"/>
      <c r="BEJ3" s="173"/>
      <c r="BEK3" s="173"/>
      <c r="BEL3" s="173"/>
      <c r="BEM3" s="173"/>
      <c r="BEN3" s="173"/>
      <c r="BEO3" s="173"/>
      <c r="BEP3" s="173"/>
      <c r="BEQ3" s="173"/>
      <c r="BER3" s="173"/>
      <c r="BES3" s="173"/>
      <c r="BET3" s="173"/>
      <c r="BEU3" s="173"/>
      <c r="BEV3" s="173"/>
      <c r="BEW3" s="173"/>
      <c r="BEX3" s="173"/>
      <c r="BEY3" s="173"/>
      <c r="BEZ3" s="173"/>
      <c r="BFA3" s="173"/>
      <c r="BFB3" s="173"/>
      <c r="BFC3" s="173"/>
      <c r="BFD3" s="173"/>
      <c r="BFE3" s="173"/>
      <c r="BFF3" s="173"/>
      <c r="BFG3" s="173"/>
      <c r="BFH3" s="173"/>
      <c r="BFI3" s="173"/>
      <c r="BFJ3" s="173"/>
      <c r="BFK3" s="173"/>
      <c r="BFL3" s="173"/>
      <c r="BFM3" s="173"/>
      <c r="BFN3" s="173"/>
      <c r="BFO3" s="173"/>
      <c r="BFP3" s="173"/>
      <c r="BFQ3" s="173"/>
      <c r="BFR3" s="173"/>
      <c r="BFS3" s="173"/>
      <c r="BFT3" s="173"/>
      <c r="BFU3" s="173"/>
      <c r="BFV3" s="173"/>
      <c r="BFW3" s="173"/>
      <c r="BFX3" s="173"/>
      <c r="BFY3" s="173"/>
      <c r="BFZ3" s="173"/>
      <c r="BGA3" s="173"/>
      <c r="BGB3" s="173"/>
      <c r="BGC3" s="173"/>
      <c r="BGD3" s="173"/>
      <c r="BGE3" s="173"/>
      <c r="BGF3" s="173"/>
      <c r="BGG3" s="173"/>
      <c r="BGH3" s="173"/>
      <c r="BGI3" s="173"/>
      <c r="BGJ3" s="173"/>
      <c r="BGK3" s="173"/>
      <c r="BGL3" s="173"/>
      <c r="BGM3" s="173"/>
      <c r="BGN3" s="173"/>
      <c r="BGO3" s="173"/>
      <c r="BGP3" s="173"/>
      <c r="BGQ3" s="173"/>
      <c r="BGR3" s="173"/>
      <c r="BGS3" s="173"/>
      <c r="BGT3" s="173"/>
      <c r="BGU3" s="173"/>
      <c r="BGV3" s="173"/>
      <c r="BGW3" s="173"/>
      <c r="BGX3" s="173"/>
      <c r="BGY3" s="173"/>
      <c r="BGZ3" s="173"/>
      <c r="BHA3" s="173"/>
      <c r="BHB3" s="173"/>
      <c r="BHC3" s="173"/>
      <c r="BHD3" s="173"/>
      <c r="BHE3" s="173"/>
      <c r="BHF3" s="173"/>
      <c r="BHG3" s="173"/>
      <c r="BHH3" s="173"/>
      <c r="BHI3" s="173"/>
      <c r="BHJ3" s="173"/>
      <c r="BHK3" s="173"/>
      <c r="BHL3" s="173"/>
      <c r="BHM3" s="173"/>
      <c r="BHN3" s="173"/>
      <c r="BHO3" s="173"/>
      <c r="BHP3" s="173"/>
      <c r="BHQ3" s="173"/>
      <c r="BHR3" s="173"/>
      <c r="BHS3" s="173"/>
      <c r="BHT3" s="173"/>
      <c r="BHU3" s="173"/>
      <c r="BHV3" s="173"/>
      <c r="BHW3" s="173"/>
      <c r="BHX3" s="173"/>
      <c r="BHY3" s="173"/>
      <c r="BHZ3" s="173"/>
      <c r="BIA3" s="173"/>
      <c r="BIB3" s="173"/>
      <c r="BIC3" s="173"/>
      <c r="BID3" s="173"/>
      <c r="BIE3" s="173"/>
      <c r="BIF3" s="173"/>
      <c r="BIG3" s="173"/>
      <c r="BIH3" s="173"/>
      <c r="BII3" s="173"/>
      <c r="BIJ3" s="173"/>
      <c r="BIK3" s="173"/>
      <c r="BIL3" s="173"/>
      <c r="BIM3" s="173"/>
      <c r="BIN3" s="173"/>
      <c r="BIO3" s="173"/>
      <c r="BIP3" s="173"/>
      <c r="BIQ3" s="173"/>
      <c r="BIR3" s="173"/>
      <c r="BIS3" s="173"/>
      <c r="BIT3" s="173"/>
      <c r="BIU3" s="173"/>
      <c r="BIV3" s="173"/>
      <c r="BIW3" s="173"/>
      <c r="BIX3" s="173"/>
      <c r="BIY3" s="173"/>
      <c r="BIZ3" s="173"/>
      <c r="BJA3" s="173"/>
      <c r="BJB3" s="173"/>
      <c r="BJC3" s="173"/>
      <c r="BJD3" s="173"/>
      <c r="BJE3" s="173"/>
      <c r="BJF3" s="173"/>
      <c r="BJG3" s="173"/>
      <c r="BJH3" s="173"/>
      <c r="BJI3" s="173"/>
      <c r="BJJ3" s="173"/>
      <c r="BJK3" s="173"/>
      <c r="BJL3" s="173"/>
      <c r="BJM3" s="173"/>
      <c r="BJN3" s="173"/>
      <c r="BJO3" s="173"/>
      <c r="BJP3" s="173"/>
      <c r="BJQ3" s="173"/>
      <c r="BJR3" s="173"/>
      <c r="BJS3" s="173"/>
    </row>
    <row r="4" spans="1:1631" ht="17.75" customHeight="1" x14ac:dyDescent="0.35">
      <c r="A4" s="175" t="s">
        <v>135</v>
      </c>
      <c r="B4" s="176">
        <v>7.8600000000000003E-2</v>
      </c>
      <c r="C4" s="176">
        <v>0.60409999999999997</v>
      </c>
      <c r="D4" s="176">
        <v>0.13919999999999999</v>
      </c>
      <c r="E4" s="177">
        <v>8284471.9500000002</v>
      </c>
      <c r="F4" s="176">
        <v>-2.17654065447107E-3</v>
      </c>
      <c r="G4" s="177">
        <v>8266440.46</v>
      </c>
      <c r="H4" s="176">
        <v>-7.30442725525903E-2</v>
      </c>
      <c r="I4" s="177">
        <v>7662624.3300000001</v>
      </c>
      <c r="J4" s="176">
        <v>4.8649891205093158E-2</v>
      </c>
      <c r="K4" s="177">
        <v>8035410.1699999999</v>
      </c>
      <c r="L4" s="176">
        <v>7.2713469211740406E-2</v>
      </c>
      <c r="M4" s="177">
        <v>8619692.7200000007</v>
      </c>
      <c r="N4" s="175" t="s">
        <v>135</v>
      </c>
      <c r="O4" s="202">
        <v>33.124000000000002</v>
      </c>
      <c r="P4" s="176">
        <v>-1.0264460813911036E-3</v>
      </c>
      <c r="Q4" s="202">
        <v>33.090000000000003</v>
      </c>
      <c r="R4" s="176">
        <v>5.0770625566636217E-3</v>
      </c>
      <c r="S4" s="202">
        <v>33.258000000000003</v>
      </c>
      <c r="T4" s="176">
        <v>-1.1726501894281519E-3</v>
      </c>
      <c r="U4" s="202">
        <v>33.219000000000001</v>
      </c>
      <c r="V4" s="176">
        <v>3.3414612119569251E-3</v>
      </c>
      <c r="W4" s="202">
        <v>33.33</v>
      </c>
      <c r="X4" s="175" t="s">
        <v>135</v>
      </c>
      <c r="Y4" s="177">
        <v>961059.28</v>
      </c>
      <c r="Z4" s="177">
        <v>1127824</v>
      </c>
      <c r="AA4" s="177">
        <v>260270</v>
      </c>
      <c r="AB4" s="177">
        <v>243567</v>
      </c>
      <c r="AC4" s="177">
        <v>2721897</v>
      </c>
      <c r="AD4" s="216">
        <v>3271081</v>
      </c>
      <c r="AE4" s="228" t="s">
        <v>135</v>
      </c>
      <c r="AF4" s="177">
        <v>171288</v>
      </c>
      <c r="AG4" s="177">
        <v>79959.990000000005</v>
      </c>
      <c r="AH4" s="356">
        <v>561140.47</v>
      </c>
      <c r="AI4" s="356">
        <v>495896.39</v>
      </c>
      <c r="AJ4" s="177">
        <v>147399</v>
      </c>
      <c r="AK4" s="178">
        <v>337952</v>
      </c>
      <c r="AL4" s="220" t="s">
        <v>135</v>
      </c>
      <c r="AM4" s="177">
        <v>659200</v>
      </c>
      <c r="AN4" s="177">
        <v>657207</v>
      </c>
      <c r="AO4" s="464">
        <v>1227765.24</v>
      </c>
      <c r="AP4" s="464">
        <v>1480751.5099999998</v>
      </c>
      <c r="AQ4" s="177">
        <v>62322</v>
      </c>
      <c r="AR4" s="178">
        <v>68701</v>
      </c>
    </row>
    <row r="5" spans="1:1631" ht="17.75" customHeight="1" x14ac:dyDescent="0.35">
      <c r="A5" s="181" t="s">
        <v>147</v>
      </c>
      <c r="B5" s="176">
        <f>311/2378</f>
        <v>0.13078216989066443</v>
      </c>
      <c r="C5" s="176">
        <f>484/2378</f>
        <v>0.20353238015138772</v>
      </c>
      <c r="D5" s="176">
        <f>715/2378</f>
        <v>0.30067283431455005</v>
      </c>
      <c r="E5" s="177">
        <v>5582388</v>
      </c>
      <c r="F5" s="176">
        <v>2.9600000000000001E-2</v>
      </c>
      <c r="G5" s="177">
        <v>5747363.29</v>
      </c>
      <c r="H5" s="176">
        <v>4.9000000000000002E-2</v>
      </c>
      <c r="I5" s="177">
        <v>6029255</v>
      </c>
      <c r="J5" s="176">
        <v>8.1100000000000005E-2</v>
      </c>
      <c r="K5" s="177">
        <v>6518294.6500000004</v>
      </c>
      <c r="L5" s="176">
        <v>2.1399999999999999E-2</v>
      </c>
      <c r="M5" s="177">
        <v>6657823.8200000003</v>
      </c>
      <c r="N5" s="181" t="s">
        <v>147</v>
      </c>
      <c r="O5" s="202">
        <v>46.435000000000002</v>
      </c>
      <c r="P5" s="176">
        <v>7.4999999999999997E-3</v>
      </c>
      <c r="Q5" s="202">
        <v>46.780999999999999</v>
      </c>
      <c r="R5" s="176">
        <v>-4.0000000000000002E-4</v>
      </c>
      <c r="S5" s="202">
        <v>46.764000000000003</v>
      </c>
      <c r="T5" s="176">
        <v>1.1999999999999999E-3</v>
      </c>
      <c r="U5" s="202">
        <v>46.819000000000003</v>
      </c>
      <c r="V5" s="176">
        <v>-3.6200000000000003E-2</v>
      </c>
      <c r="W5" s="202">
        <v>45.122999999999998</v>
      </c>
      <c r="X5" s="181" t="s">
        <v>147</v>
      </c>
      <c r="Y5" s="177">
        <f>578607+302695.8</f>
        <v>881302.8</v>
      </c>
      <c r="Z5" s="177">
        <f>632968+423514</f>
        <v>1056482</v>
      </c>
      <c r="AA5" s="177">
        <v>112104</v>
      </c>
      <c r="AB5" s="177">
        <v>179301</v>
      </c>
      <c r="AC5" s="177">
        <v>1467837</v>
      </c>
      <c r="AD5" s="216">
        <v>1490173</v>
      </c>
      <c r="AE5" s="229" t="s">
        <v>147</v>
      </c>
      <c r="AF5" s="177">
        <v>9486</v>
      </c>
      <c r="AG5" s="177">
        <v>7313</v>
      </c>
      <c r="AH5" s="213">
        <v>92438</v>
      </c>
      <c r="AI5" s="213">
        <v>88401</v>
      </c>
      <c r="AJ5" s="177">
        <v>476683</v>
      </c>
      <c r="AK5" s="178">
        <v>537254</v>
      </c>
      <c r="AL5" s="221" t="s">
        <v>147</v>
      </c>
      <c r="AM5" s="177">
        <v>90136</v>
      </c>
      <c r="AN5" s="177">
        <v>108134</v>
      </c>
      <c r="AO5" s="213">
        <v>148446</v>
      </c>
      <c r="AP5" s="213">
        <v>188469</v>
      </c>
      <c r="AQ5" s="177">
        <v>64113</v>
      </c>
      <c r="AR5" s="178">
        <v>126911</v>
      </c>
    </row>
    <row r="6" spans="1:1631" ht="17.75" customHeight="1" x14ac:dyDescent="0.35">
      <c r="A6" s="175" t="s">
        <v>156</v>
      </c>
      <c r="B6" s="182">
        <v>0.08</v>
      </c>
      <c r="C6" s="182">
        <v>0.92</v>
      </c>
      <c r="D6" s="182">
        <v>0.26</v>
      </c>
      <c r="E6" s="157">
        <v>2105313</v>
      </c>
      <c r="F6" s="182">
        <v>0.37749161288606492</v>
      </c>
      <c r="G6" s="157">
        <v>2900051</v>
      </c>
      <c r="H6" s="182">
        <v>7.0264626380708475E-2</v>
      </c>
      <c r="I6" s="157">
        <v>3103822</v>
      </c>
      <c r="J6" s="182">
        <v>7.0854578645296023E-3</v>
      </c>
      <c r="K6" s="157">
        <v>3125814</v>
      </c>
      <c r="L6" s="182">
        <v>3.4787738489878157E-2</v>
      </c>
      <c r="M6" s="157">
        <v>3234554</v>
      </c>
      <c r="N6" s="175" t="s">
        <v>156</v>
      </c>
      <c r="O6" s="203">
        <v>18.77</v>
      </c>
      <c r="P6" s="182">
        <v>0</v>
      </c>
      <c r="Q6" s="203">
        <v>18.754999999999999</v>
      </c>
      <c r="R6" s="182">
        <v>0.106</v>
      </c>
      <c r="S6" s="203">
        <v>20.751999999999999</v>
      </c>
      <c r="T6" s="182">
        <v>-0.02</v>
      </c>
      <c r="U6" s="203">
        <v>20.347000000000001</v>
      </c>
      <c r="V6" s="182">
        <v>0</v>
      </c>
      <c r="W6" s="203">
        <v>20.347000000000001</v>
      </c>
      <c r="X6" s="175" t="s">
        <v>156</v>
      </c>
      <c r="Y6" s="157">
        <v>1031898</v>
      </c>
      <c r="Z6" s="157">
        <v>1124391</v>
      </c>
      <c r="AA6" s="157">
        <v>213069</v>
      </c>
      <c r="AB6" s="157">
        <v>228749</v>
      </c>
      <c r="AC6" s="157">
        <v>2007560</v>
      </c>
      <c r="AD6" s="217">
        <v>2007933</v>
      </c>
      <c r="AE6" s="228" t="s">
        <v>156</v>
      </c>
      <c r="AF6" s="157">
        <v>12168</v>
      </c>
      <c r="AG6" s="157">
        <v>9028</v>
      </c>
      <c r="AH6" s="157">
        <v>261456</v>
      </c>
      <c r="AI6" s="157">
        <v>153464</v>
      </c>
      <c r="AJ6" s="157">
        <v>134057</v>
      </c>
      <c r="AK6" s="183">
        <v>252738</v>
      </c>
      <c r="AL6" s="220" t="s">
        <v>156</v>
      </c>
      <c r="AM6" s="157">
        <v>134722</v>
      </c>
      <c r="AN6" s="157">
        <v>160996</v>
      </c>
      <c r="AO6" s="157">
        <v>846862</v>
      </c>
      <c r="AP6" s="157">
        <v>933887</v>
      </c>
      <c r="AQ6" s="157">
        <v>2592</v>
      </c>
      <c r="AR6" s="183">
        <v>13051</v>
      </c>
    </row>
    <row r="7" spans="1:1631" ht="17.75" customHeight="1" x14ac:dyDescent="0.35">
      <c r="A7" s="184" t="s">
        <v>162</v>
      </c>
      <c r="B7" s="197">
        <v>0.2</v>
      </c>
      <c r="C7" s="197">
        <v>0.8</v>
      </c>
      <c r="D7" s="197">
        <v>0.23</v>
      </c>
      <c r="E7" s="157">
        <v>12872452.9</v>
      </c>
      <c r="F7" s="182">
        <f>(G7-E7)/E7</f>
        <v>2.2366806251821681E-2</v>
      </c>
      <c r="G7" s="157">
        <v>13160368.560000001</v>
      </c>
      <c r="H7" s="182">
        <f>(I7-G7)/G7</f>
        <v>0.1271544571393067</v>
      </c>
      <c r="I7" s="157">
        <v>14833768.08</v>
      </c>
      <c r="J7" s="182">
        <f>(K7-I7)/I7</f>
        <v>4.2475615541644605E-2</v>
      </c>
      <c r="K7" s="157">
        <v>15463841.51</v>
      </c>
      <c r="L7" s="182">
        <f>(M7-K7)/K7</f>
        <v>5.0991861853348773E-2</v>
      </c>
      <c r="M7" s="157">
        <v>16252371.58</v>
      </c>
      <c r="N7" s="184" t="s">
        <v>162</v>
      </c>
      <c r="O7" s="203">
        <v>18.004999999999999</v>
      </c>
      <c r="P7" s="182">
        <v>0</v>
      </c>
      <c r="Q7" s="203">
        <v>18.004999999999999</v>
      </c>
      <c r="R7" s="182">
        <f>(S7-Q7)/Q7</f>
        <v>0.11430158289364065</v>
      </c>
      <c r="S7" s="203">
        <v>20.062999999999999</v>
      </c>
      <c r="T7" s="182">
        <f>(U7-S7)</f>
        <v>1.1000000000002785E-2</v>
      </c>
      <c r="U7" s="203">
        <v>20.074000000000002</v>
      </c>
      <c r="V7" s="182">
        <f>(W7-U7)/U7</f>
        <v>-2.9889409186012889E-4</v>
      </c>
      <c r="W7" s="203">
        <v>20.068000000000001</v>
      </c>
      <c r="X7" s="184" t="s">
        <v>162</v>
      </c>
      <c r="Y7" s="157">
        <v>2152821</v>
      </c>
      <c r="Z7" s="157">
        <v>3100908</v>
      </c>
      <c r="AA7" s="157">
        <v>482565.5</v>
      </c>
      <c r="AB7" s="157">
        <v>721279.4</v>
      </c>
      <c r="AC7" s="157">
        <v>11155794</v>
      </c>
      <c r="AD7" s="217">
        <v>10301037</v>
      </c>
      <c r="AE7" s="230" t="s">
        <v>162</v>
      </c>
      <c r="AF7" s="177">
        <v>168070</v>
      </c>
      <c r="AG7" s="177">
        <v>72145</v>
      </c>
      <c r="AH7" s="177">
        <v>496859</v>
      </c>
      <c r="AI7" s="177">
        <v>468723</v>
      </c>
      <c r="AJ7" s="177">
        <v>473181</v>
      </c>
      <c r="AK7" s="178">
        <v>965623</v>
      </c>
      <c r="AL7" s="222" t="s">
        <v>162</v>
      </c>
      <c r="AM7" s="177">
        <v>405392</v>
      </c>
      <c r="AN7" s="177">
        <v>347749</v>
      </c>
      <c r="AO7" s="177">
        <v>1091653</v>
      </c>
      <c r="AP7" s="177">
        <v>1496215</v>
      </c>
      <c r="AQ7" s="177">
        <v>91128</v>
      </c>
      <c r="AR7" s="178">
        <v>170347</v>
      </c>
    </row>
    <row r="8" spans="1:1631" ht="17.75" customHeight="1" x14ac:dyDescent="0.35">
      <c r="A8" s="184" t="s">
        <v>168</v>
      </c>
      <c r="B8" s="511">
        <v>9.9599999999999994E-2</v>
      </c>
      <c r="C8" s="511">
        <v>0.90039999999999998</v>
      </c>
      <c r="D8" s="511">
        <v>0.77259999999999995</v>
      </c>
      <c r="E8" s="517">
        <v>2501237</v>
      </c>
      <c r="F8" s="182">
        <v>8.9300000000000004E-2</v>
      </c>
      <c r="G8" s="157">
        <v>2724711</v>
      </c>
      <c r="H8" s="182">
        <v>5.7799999999999997E-2</v>
      </c>
      <c r="I8" s="157">
        <v>2882110</v>
      </c>
      <c r="J8" s="182">
        <v>7.7399999999999997E-2</v>
      </c>
      <c r="K8" s="157">
        <v>3105216</v>
      </c>
      <c r="L8" s="182">
        <v>6.2399999999999997E-2</v>
      </c>
      <c r="M8" s="157">
        <v>3299131</v>
      </c>
      <c r="N8" s="184" t="s">
        <v>168</v>
      </c>
      <c r="O8" s="203">
        <v>29.632000000000001</v>
      </c>
      <c r="P8" s="182">
        <v>-5.0000000000000001E-4</v>
      </c>
      <c r="Q8" s="203">
        <v>29.616</v>
      </c>
      <c r="R8" s="182">
        <v>5.1999999999999998E-3</v>
      </c>
      <c r="S8" s="203">
        <v>29.768999999999998</v>
      </c>
      <c r="T8" s="182">
        <v>0</v>
      </c>
      <c r="U8" s="203">
        <v>29.77</v>
      </c>
      <c r="V8" s="182">
        <v>-1E-4</v>
      </c>
      <c r="W8" s="203">
        <v>29.765999999999998</v>
      </c>
      <c r="X8" s="184" t="s">
        <v>168</v>
      </c>
      <c r="Y8" s="157">
        <v>590406</v>
      </c>
      <c r="Z8" s="157">
        <v>863853</v>
      </c>
      <c r="AA8" s="157">
        <v>200540</v>
      </c>
      <c r="AB8" s="157">
        <v>289499</v>
      </c>
      <c r="AC8" s="157">
        <v>2552918</v>
      </c>
      <c r="AD8" s="217">
        <v>2405019</v>
      </c>
      <c r="AE8" s="230" t="s">
        <v>168</v>
      </c>
      <c r="AF8" s="177">
        <v>38668</v>
      </c>
      <c r="AG8" s="177">
        <v>53757</v>
      </c>
      <c r="AH8" s="177">
        <v>121278</v>
      </c>
      <c r="AI8" s="177">
        <v>197018</v>
      </c>
      <c r="AJ8" s="177">
        <v>199559</v>
      </c>
      <c r="AK8" s="178">
        <v>404922</v>
      </c>
      <c r="AL8" s="222" t="s">
        <v>168</v>
      </c>
      <c r="AM8" s="177">
        <v>1101300</v>
      </c>
      <c r="AN8" s="177">
        <v>1147884</v>
      </c>
      <c r="AO8" s="177">
        <v>1635004</v>
      </c>
      <c r="AP8" s="177">
        <v>1582734</v>
      </c>
      <c r="AQ8" s="177">
        <v>248055</v>
      </c>
      <c r="AR8" s="178">
        <v>172056</v>
      </c>
    </row>
    <row r="9" spans="1:1631" ht="17.75" customHeight="1" x14ac:dyDescent="0.35">
      <c r="A9" s="184" t="s">
        <v>171</v>
      </c>
      <c r="B9" s="518">
        <v>0.40100000000000002</v>
      </c>
      <c r="C9" s="518">
        <v>0.6</v>
      </c>
      <c r="D9" s="518">
        <v>0.4</v>
      </c>
      <c r="E9" s="157">
        <v>7050966.0300000003</v>
      </c>
      <c r="F9" s="182">
        <v>0.01</v>
      </c>
      <c r="G9" s="157">
        <v>7121480.1900000004</v>
      </c>
      <c r="H9" s="182">
        <v>0.13</v>
      </c>
      <c r="I9" s="157">
        <v>8044303.1699999999</v>
      </c>
      <c r="J9" s="182">
        <v>-0.16</v>
      </c>
      <c r="K9" s="157">
        <v>6785414.4500000002</v>
      </c>
      <c r="L9" s="182">
        <v>0.17</v>
      </c>
      <c r="M9" s="157">
        <v>7964880.3300000001</v>
      </c>
      <c r="N9" s="184" t="s">
        <v>171</v>
      </c>
      <c r="O9" s="204">
        <v>39.838000000000001</v>
      </c>
      <c r="P9" s="182">
        <v>-0.08</v>
      </c>
      <c r="Q9" s="204">
        <v>36.79</v>
      </c>
      <c r="R9" s="182">
        <v>0.14000000000000001</v>
      </c>
      <c r="S9" s="204">
        <v>41.918999999999997</v>
      </c>
      <c r="T9" s="182">
        <v>-0.05</v>
      </c>
      <c r="U9" s="204">
        <v>40.024000000000001</v>
      </c>
      <c r="V9" s="182">
        <v>0.03</v>
      </c>
      <c r="W9" s="204">
        <v>41.064</v>
      </c>
      <c r="X9" s="184" t="s">
        <v>171</v>
      </c>
      <c r="Y9" s="157">
        <v>745317</v>
      </c>
      <c r="Z9" s="157">
        <v>1244993</v>
      </c>
      <c r="AA9" s="157">
        <v>188494</v>
      </c>
      <c r="AB9" s="157">
        <v>194025</v>
      </c>
      <c r="AC9" s="157">
        <v>2765961</v>
      </c>
      <c r="AD9" s="217">
        <v>3361619</v>
      </c>
      <c r="AE9" s="230" t="s">
        <v>171</v>
      </c>
      <c r="AF9" s="177">
        <v>40545</v>
      </c>
      <c r="AG9" s="177">
        <v>38476</v>
      </c>
      <c r="AH9" s="177">
        <v>111765</v>
      </c>
      <c r="AI9" s="177">
        <v>163546</v>
      </c>
      <c r="AJ9" s="177">
        <v>273999</v>
      </c>
      <c r="AK9" s="178">
        <v>562233</v>
      </c>
      <c r="AL9" s="222" t="s">
        <v>171</v>
      </c>
      <c r="AM9" s="177">
        <v>195988</v>
      </c>
      <c r="AN9" s="177">
        <v>213201</v>
      </c>
      <c r="AO9" s="177">
        <v>335401</v>
      </c>
      <c r="AP9" s="177">
        <v>428881</v>
      </c>
      <c r="AQ9" s="177">
        <v>212646</v>
      </c>
      <c r="AR9" s="178">
        <v>288358</v>
      </c>
    </row>
    <row r="10" spans="1:1631" ht="17.75" customHeight="1" x14ac:dyDescent="0.35">
      <c r="A10" s="184" t="s">
        <v>173</v>
      </c>
      <c r="B10" s="182">
        <v>0.27510000000000001</v>
      </c>
      <c r="C10" s="182">
        <v>0.54059999999999997</v>
      </c>
      <c r="D10" s="182">
        <v>0.46600000000000003</v>
      </c>
      <c r="E10" s="157">
        <v>4072991</v>
      </c>
      <c r="F10" s="182">
        <v>0.2757</v>
      </c>
      <c r="G10" s="157">
        <v>5195847</v>
      </c>
      <c r="H10" s="182">
        <v>-6.5000000000000002E-2</v>
      </c>
      <c r="I10" s="157">
        <v>4858340</v>
      </c>
      <c r="J10" s="182">
        <v>-1.2999999999999999E-2</v>
      </c>
      <c r="K10" s="157">
        <v>4795113</v>
      </c>
      <c r="L10" s="182">
        <v>0.18479999999999999</v>
      </c>
      <c r="M10" s="157">
        <v>5681465</v>
      </c>
      <c r="N10" s="184" t="s">
        <v>173</v>
      </c>
      <c r="O10" s="358">
        <v>18.914999999999999</v>
      </c>
      <c r="P10" s="357">
        <v>0</v>
      </c>
      <c r="Q10" s="358">
        <v>18.914999999999999</v>
      </c>
      <c r="R10" s="357">
        <v>4.0000000000000001E-3</v>
      </c>
      <c r="S10" s="358">
        <v>18.989999999999998</v>
      </c>
      <c r="T10" s="357">
        <v>6.8900000000000003E-2</v>
      </c>
      <c r="U10" s="358">
        <v>20.297999999999998</v>
      </c>
      <c r="V10" s="357">
        <v>5.9999999999999995E-4</v>
      </c>
      <c r="W10" s="358">
        <v>20.309999999999999</v>
      </c>
      <c r="X10" s="184" t="s">
        <v>173</v>
      </c>
      <c r="Y10" s="157">
        <v>1729484</v>
      </c>
      <c r="Z10" s="157">
        <v>1809999</v>
      </c>
      <c r="AA10" s="157">
        <v>100764</v>
      </c>
      <c r="AB10" s="157">
        <v>131057</v>
      </c>
      <c r="AC10" s="157">
        <v>4141823</v>
      </c>
      <c r="AD10" s="217">
        <v>4243101</v>
      </c>
      <c r="AE10" s="230" t="s">
        <v>173</v>
      </c>
      <c r="AF10" s="157">
        <v>8855</v>
      </c>
      <c r="AG10" s="157">
        <v>61776</v>
      </c>
      <c r="AH10" s="157">
        <v>76780</v>
      </c>
      <c r="AI10" s="157">
        <v>200325</v>
      </c>
      <c r="AJ10" s="157">
        <v>642134</v>
      </c>
      <c r="AK10" s="183">
        <v>523256</v>
      </c>
      <c r="AL10" s="222" t="s">
        <v>173</v>
      </c>
      <c r="AM10" s="157">
        <v>284577</v>
      </c>
      <c r="AN10" s="157">
        <v>336331</v>
      </c>
      <c r="AO10" s="157">
        <v>879070</v>
      </c>
      <c r="AP10" s="157">
        <v>794103</v>
      </c>
      <c r="AQ10" s="157">
        <v>232264</v>
      </c>
      <c r="AR10" s="183">
        <v>423372</v>
      </c>
    </row>
    <row r="11" spans="1:1631" ht="17.75" customHeight="1" x14ac:dyDescent="0.35">
      <c r="A11" s="184" t="s">
        <v>188</v>
      </c>
      <c r="B11" s="182">
        <v>0.84</v>
      </c>
      <c r="C11" s="182">
        <v>0.11</v>
      </c>
      <c r="D11" s="182">
        <v>0.84</v>
      </c>
      <c r="E11" s="355">
        <v>10631764</v>
      </c>
      <c r="F11" s="461">
        <v>-0.10100000000000001</v>
      </c>
      <c r="G11" s="462">
        <v>9546806</v>
      </c>
      <c r="H11" s="461">
        <v>-7.3800000000000004E-2</v>
      </c>
      <c r="I11" s="462">
        <v>8842658</v>
      </c>
      <c r="J11" s="461">
        <v>0.1045</v>
      </c>
      <c r="K11" s="462">
        <v>9767465</v>
      </c>
      <c r="L11" s="461">
        <v>3.95E-2</v>
      </c>
      <c r="M11" s="157">
        <v>10153021</v>
      </c>
      <c r="N11" s="184" t="s">
        <v>188</v>
      </c>
      <c r="O11" s="203">
        <v>19.972999999999999</v>
      </c>
      <c r="P11" s="182">
        <v>0.01</v>
      </c>
      <c r="Q11" s="203">
        <v>19.989999999999998</v>
      </c>
      <c r="R11" s="463">
        <v>-2.5018764073049814E-4</v>
      </c>
      <c r="S11" s="203">
        <v>19.984999999999999</v>
      </c>
      <c r="T11" s="182">
        <v>0.01</v>
      </c>
      <c r="U11" s="203" t="s">
        <v>193</v>
      </c>
      <c r="V11" s="182">
        <v>1.0189999999999999E-2</v>
      </c>
      <c r="W11" s="203">
        <v>20.385999999999999</v>
      </c>
      <c r="X11" s="184" t="s">
        <v>188</v>
      </c>
      <c r="Y11" s="157">
        <v>1528539</v>
      </c>
      <c r="Z11" s="157">
        <v>1243811</v>
      </c>
      <c r="AA11" s="157">
        <v>575439.77</v>
      </c>
      <c r="AB11" s="157">
        <v>474756</v>
      </c>
      <c r="AC11" s="157">
        <v>3702323</v>
      </c>
      <c r="AD11" s="217">
        <v>3114612</v>
      </c>
      <c r="AE11" s="230" t="s">
        <v>188</v>
      </c>
      <c r="AF11" s="157">
        <v>239801</v>
      </c>
      <c r="AG11" s="157">
        <v>121190</v>
      </c>
      <c r="AH11" s="157">
        <f>145992+239801</f>
        <v>385793</v>
      </c>
      <c r="AI11" s="157">
        <f>121190+107234</f>
        <v>228424</v>
      </c>
      <c r="AJ11" s="157">
        <v>315719</v>
      </c>
      <c r="AK11" s="183">
        <v>415833</v>
      </c>
      <c r="AL11" s="222" t="s">
        <v>188</v>
      </c>
      <c r="AM11" s="157">
        <v>385752</v>
      </c>
      <c r="AN11" s="157">
        <v>225614</v>
      </c>
      <c r="AO11" s="157">
        <f>441275-110319</f>
        <v>330956</v>
      </c>
      <c r="AP11" s="157">
        <f>373940-93485</f>
        <v>280455</v>
      </c>
      <c r="AQ11" s="157">
        <v>110319</v>
      </c>
      <c r="AR11" s="183">
        <v>93485</v>
      </c>
    </row>
    <row r="12" spans="1:1631" ht="17.75" customHeight="1" x14ac:dyDescent="0.35">
      <c r="A12" s="184" t="s">
        <v>194</v>
      </c>
      <c r="B12" s="182">
        <v>7.0400000000000004E-2</v>
      </c>
      <c r="C12" s="182">
        <v>0.92959999999999998</v>
      </c>
      <c r="D12" s="182">
        <v>0.629</v>
      </c>
      <c r="E12" s="157">
        <v>1589596</v>
      </c>
      <c r="F12" s="182">
        <v>7.2999999999999995E-2</v>
      </c>
      <c r="G12" s="157">
        <v>1705329</v>
      </c>
      <c r="H12" s="182">
        <v>6.9000000000000006E-2</v>
      </c>
      <c r="I12" s="157">
        <v>1822848</v>
      </c>
      <c r="J12" s="182">
        <v>1.4999999999999999E-2</v>
      </c>
      <c r="K12" s="157">
        <v>2031892</v>
      </c>
      <c r="L12" s="182">
        <v>9.8000000000000004E-2</v>
      </c>
      <c r="M12" s="157">
        <v>2031892</v>
      </c>
      <c r="N12" s="184" t="s">
        <v>194</v>
      </c>
      <c r="O12" s="203">
        <v>14.272</v>
      </c>
      <c r="P12" s="182">
        <v>0</v>
      </c>
      <c r="Q12" s="203">
        <v>14.272</v>
      </c>
      <c r="R12" s="182">
        <v>-2.5999999999999999E-2</v>
      </c>
      <c r="S12" s="203">
        <v>13.907</v>
      </c>
      <c r="T12" s="182">
        <v>0</v>
      </c>
      <c r="U12" s="203">
        <v>13.907</v>
      </c>
      <c r="V12" s="182">
        <v>-6.9000000000000006E-2</v>
      </c>
      <c r="W12" s="203">
        <v>12.949</v>
      </c>
      <c r="X12" s="184" t="s">
        <v>194</v>
      </c>
      <c r="Y12" s="157">
        <v>1174429</v>
      </c>
      <c r="Z12" s="157">
        <v>1359618</v>
      </c>
      <c r="AA12" s="157">
        <v>30675</v>
      </c>
      <c r="AB12" s="157">
        <v>31600</v>
      </c>
      <c r="AC12" s="157">
        <v>3690295</v>
      </c>
      <c r="AD12" s="217">
        <v>3264838</v>
      </c>
      <c r="AE12" s="230" t="s">
        <v>194</v>
      </c>
      <c r="AF12" s="157">
        <v>8679</v>
      </c>
      <c r="AG12" s="177">
        <v>6636</v>
      </c>
      <c r="AH12" s="177">
        <v>108347</v>
      </c>
      <c r="AI12" s="177">
        <v>125209</v>
      </c>
      <c r="AJ12" s="177">
        <v>381744</v>
      </c>
      <c r="AK12" s="178">
        <v>513014</v>
      </c>
      <c r="AL12" s="222" t="s">
        <v>194</v>
      </c>
      <c r="AM12" s="177">
        <v>67472</v>
      </c>
      <c r="AN12" s="177">
        <v>77211</v>
      </c>
      <c r="AO12" s="177">
        <v>365636</v>
      </c>
      <c r="AP12" s="177">
        <v>379999</v>
      </c>
      <c r="AQ12" s="177">
        <v>318712</v>
      </c>
      <c r="AR12" s="178">
        <v>369928</v>
      </c>
    </row>
    <row r="13" spans="1:1631" ht="17.75" customHeight="1" x14ac:dyDescent="0.35">
      <c r="A13" s="184" t="s">
        <v>274</v>
      </c>
      <c r="B13" s="182">
        <v>0.34</v>
      </c>
      <c r="C13" s="182">
        <v>0.56999999999999995</v>
      </c>
      <c r="D13" s="182">
        <v>0.56999999999999995</v>
      </c>
      <c r="E13" s="157">
        <v>13599241</v>
      </c>
      <c r="F13" s="182">
        <v>2.7508999999999999E-2</v>
      </c>
      <c r="G13" s="157">
        <v>13973346</v>
      </c>
      <c r="H13" s="182">
        <v>7.8659999999999997E-3</v>
      </c>
      <c r="I13" s="157">
        <v>14083259</v>
      </c>
      <c r="J13" s="182">
        <v>-1.3254E-2</v>
      </c>
      <c r="K13" s="157">
        <v>13896593</v>
      </c>
      <c r="L13" s="182">
        <v>4.8917000000000002E-2</v>
      </c>
      <c r="M13" s="157">
        <v>14576376</v>
      </c>
      <c r="N13" s="184" t="s">
        <v>274</v>
      </c>
      <c r="O13" s="203">
        <v>22.45</v>
      </c>
      <c r="P13" s="182">
        <v>0.24</v>
      </c>
      <c r="Q13" s="203">
        <v>22.51</v>
      </c>
      <c r="R13" s="185">
        <v>-3.0000000000000001E-3</v>
      </c>
      <c r="S13" s="203">
        <v>22.442</v>
      </c>
      <c r="T13" s="182">
        <v>1.1000000000000001E-3</v>
      </c>
      <c r="U13" s="203">
        <v>22.466999999999999</v>
      </c>
      <c r="V13" s="182">
        <v>2.5999999999999999E-3</v>
      </c>
      <c r="W13" s="203">
        <v>22.524999999999999</v>
      </c>
      <c r="X13" s="184" t="s">
        <v>274</v>
      </c>
      <c r="Y13" s="157">
        <v>2197118</v>
      </c>
      <c r="Z13" s="157">
        <v>2419610</v>
      </c>
      <c r="AA13" s="157">
        <v>656357</v>
      </c>
      <c r="AB13" s="157">
        <v>726141</v>
      </c>
      <c r="AC13" s="157">
        <v>7327991</v>
      </c>
      <c r="AD13" s="217">
        <v>6696855</v>
      </c>
      <c r="AE13" s="230" t="s">
        <v>274</v>
      </c>
      <c r="AF13" s="177">
        <v>574459</v>
      </c>
      <c r="AG13" s="177">
        <v>651076</v>
      </c>
      <c r="AH13" s="177">
        <v>1021211</v>
      </c>
      <c r="AI13" s="177">
        <v>976668</v>
      </c>
      <c r="AJ13" s="177">
        <v>303891</v>
      </c>
      <c r="AK13" s="178">
        <v>465544</v>
      </c>
      <c r="AL13" s="222" t="s">
        <v>274</v>
      </c>
      <c r="AM13" s="177">
        <v>865866</v>
      </c>
      <c r="AN13" s="177">
        <v>900535</v>
      </c>
      <c r="AO13" s="177">
        <v>1583895</v>
      </c>
      <c r="AP13" s="177">
        <v>1718817</v>
      </c>
      <c r="AQ13" s="177">
        <v>19303</v>
      </c>
      <c r="AR13" s="178">
        <v>44298</v>
      </c>
    </row>
    <row r="14" spans="1:1631" ht="17.75" customHeight="1" x14ac:dyDescent="0.35">
      <c r="A14" s="184" t="s">
        <v>224</v>
      </c>
      <c r="B14" s="182">
        <v>0.75</v>
      </c>
      <c r="C14" s="182">
        <v>0.25</v>
      </c>
      <c r="D14" s="182">
        <v>0.75</v>
      </c>
      <c r="E14" s="157">
        <v>76473674</v>
      </c>
      <c r="F14" s="182">
        <v>6.4000000000000001E-2</v>
      </c>
      <c r="G14" s="157">
        <v>81401121</v>
      </c>
      <c r="H14" s="182">
        <v>7.3999999999999996E-2</v>
      </c>
      <c r="I14" s="157">
        <v>87434636</v>
      </c>
      <c r="J14" s="182">
        <v>7.1999999999999995E-2</v>
      </c>
      <c r="K14" s="157">
        <v>93686523</v>
      </c>
      <c r="L14" s="176">
        <v>4.3999999999999997E-2</v>
      </c>
      <c r="M14" s="157">
        <v>97839953</v>
      </c>
      <c r="N14" s="184" t="s">
        <v>224</v>
      </c>
      <c r="O14" s="203">
        <v>9.4600000000000009</v>
      </c>
      <c r="P14" s="182">
        <v>1E-3</v>
      </c>
      <c r="Q14" s="203">
        <v>9.4700000000000006</v>
      </c>
      <c r="R14" s="182">
        <v>0</v>
      </c>
      <c r="S14" s="203">
        <v>9.4700000000000006</v>
      </c>
      <c r="T14" s="182">
        <v>3.0000000000000001E-3</v>
      </c>
      <c r="U14" s="203">
        <v>9.5</v>
      </c>
      <c r="V14" s="182">
        <v>-2.5000000000000001E-2</v>
      </c>
      <c r="W14" s="203">
        <v>9.27</v>
      </c>
      <c r="X14" s="184" t="s">
        <v>224</v>
      </c>
      <c r="Y14" s="157">
        <v>1159710</v>
      </c>
      <c r="Z14" s="157">
        <v>1208991</v>
      </c>
      <c r="AA14" s="157">
        <v>1192867</v>
      </c>
      <c r="AB14" s="157">
        <v>1266158</v>
      </c>
      <c r="AC14" s="157">
        <v>11815779</v>
      </c>
      <c r="AD14" s="217">
        <v>11142579</v>
      </c>
      <c r="AE14" s="230" t="s">
        <v>224</v>
      </c>
      <c r="AF14" s="177">
        <v>392390</v>
      </c>
      <c r="AG14" s="177">
        <v>436245</v>
      </c>
      <c r="AH14" s="177">
        <v>63788</v>
      </c>
      <c r="AI14" s="177">
        <v>15255</v>
      </c>
      <c r="AJ14" s="177">
        <v>66079</v>
      </c>
      <c r="AK14" s="178">
        <v>151704</v>
      </c>
      <c r="AL14" s="222" t="s">
        <v>224</v>
      </c>
      <c r="AM14" s="177">
        <v>1311767</v>
      </c>
      <c r="AN14" s="177">
        <v>1335935</v>
      </c>
      <c r="AO14" s="177">
        <v>317800</v>
      </c>
      <c r="AP14" s="177">
        <v>322844</v>
      </c>
      <c r="AQ14" s="177">
        <v>200750</v>
      </c>
      <c r="AR14" s="178">
        <v>213163</v>
      </c>
    </row>
    <row r="15" spans="1:1631" ht="17.75" customHeight="1" x14ac:dyDescent="0.35">
      <c r="A15" s="184" t="s">
        <v>232</v>
      </c>
      <c r="B15" s="182">
        <v>0.53500000000000003</v>
      </c>
      <c r="C15" s="182">
        <v>0.37</v>
      </c>
      <c r="D15" s="182">
        <v>0.09</v>
      </c>
      <c r="E15" s="157">
        <v>32840631</v>
      </c>
      <c r="F15" s="182">
        <v>4.36E-2</v>
      </c>
      <c r="G15" s="157">
        <v>34273255</v>
      </c>
      <c r="H15" s="182">
        <v>6.93E-2</v>
      </c>
      <c r="I15" s="157">
        <v>36649290</v>
      </c>
      <c r="J15" s="182">
        <v>-2.2000000000000001E-3</v>
      </c>
      <c r="K15" s="157">
        <v>36567389</v>
      </c>
      <c r="L15" s="182">
        <v>0.108</v>
      </c>
      <c r="M15" s="157">
        <v>40527159</v>
      </c>
      <c r="N15" s="184" t="s">
        <v>232</v>
      </c>
      <c r="O15" s="204">
        <v>26.108000000000001</v>
      </c>
      <c r="P15" s="158">
        <v>4.7E-2</v>
      </c>
      <c r="Q15" s="204">
        <v>27.335999999999999</v>
      </c>
      <c r="R15" s="158">
        <v>0</v>
      </c>
      <c r="S15" s="204">
        <v>27.335999999999999</v>
      </c>
      <c r="T15" s="158">
        <v>1.7600000000000001E-3</v>
      </c>
      <c r="U15" s="204">
        <v>27.383611999999999</v>
      </c>
      <c r="V15" s="158">
        <v>3.3600000000000001E-3</v>
      </c>
      <c r="W15" s="204">
        <v>27.475764000000002</v>
      </c>
      <c r="X15" s="184" t="s">
        <v>232</v>
      </c>
      <c r="Y15" s="157">
        <v>1726458</v>
      </c>
      <c r="Z15" s="157">
        <v>1510387</v>
      </c>
      <c r="AA15" s="157">
        <v>98525.65</v>
      </c>
      <c r="AB15" s="157">
        <v>124701.52</v>
      </c>
      <c r="AC15" s="157">
        <v>8108409</v>
      </c>
      <c r="AD15" s="217">
        <v>8244404</v>
      </c>
      <c r="AE15" s="230" t="s">
        <v>232</v>
      </c>
      <c r="AF15" s="157">
        <v>47434</v>
      </c>
      <c r="AG15" s="157">
        <v>22106</v>
      </c>
      <c r="AH15" s="157">
        <v>277296</v>
      </c>
      <c r="AI15" s="157">
        <v>212293</v>
      </c>
      <c r="AJ15" s="157">
        <v>216253</v>
      </c>
      <c r="AK15" s="183">
        <v>238227</v>
      </c>
      <c r="AL15" s="222" t="s">
        <v>232</v>
      </c>
      <c r="AM15" s="157">
        <v>889102</v>
      </c>
      <c r="AN15" s="157">
        <v>697990</v>
      </c>
      <c r="AO15" s="157">
        <v>1216156</v>
      </c>
      <c r="AP15" s="157">
        <v>1056673</v>
      </c>
      <c r="AQ15" s="157">
        <v>16753</v>
      </c>
      <c r="AR15" s="183">
        <v>3194</v>
      </c>
    </row>
    <row r="16" spans="1:1631" ht="17.75" customHeight="1" x14ac:dyDescent="0.35">
      <c r="A16" s="184" t="s">
        <v>243</v>
      </c>
      <c r="B16" s="182">
        <v>0.24</v>
      </c>
      <c r="C16" s="182">
        <v>0.75</v>
      </c>
      <c r="D16" s="182">
        <v>0.49</v>
      </c>
      <c r="E16" s="157">
        <v>4160074</v>
      </c>
      <c r="F16" s="182">
        <v>0.03</v>
      </c>
      <c r="G16" s="157">
        <v>4303227</v>
      </c>
      <c r="H16" s="182">
        <v>0.02</v>
      </c>
      <c r="I16" s="157">
        <v>4392235</v>
      </c>
      <c r="J16" s="182">
        <v>0.04</v>
      </c>
      <c r="K16" s="157">
        <v>4569711</v>
      </c>
      <c r="L16" s="182">
        <v>0.03</v>
      </c>
      <c r="M16" s="157">
        <v>4699355</v>
      </c>
      <c r="N16" s="184" t="s">
        <v>243</v>
      </c>
      <c r="O16" s="203">
        <v>33.799999999999997</v>
      </c>
      <c r="P16" s="182">
        <v>-1E-4</v>
      </c>
      <c r="Q16" s="203">
        <v>33.796999999999997</v>
      </c>
      <c r="R16" s="182">
        <v>2.98E-2</v>
      </c>
      <c r="S16" s="203">
        <v>34.802999999999997</v>
      </c>
      <c r="T16" s="182">
        <v>5.7200000000000001E-2</v>
      </c>
      <c r="U16" s="203">
        <v>36.793999999999997</v>
      </c>
      <c r="V16" s="182">
        <v>1.72E-2</v>
      </c>
      <c r="W16" s="203">
        <v>37.426000000000002</v>
      </c>
      <c r="X16" s="184" t="s">
        <v>243</v>
      </c>
      <c r="Y16" s="157">
        <v>1721654</v>
      </c>
      <c r="Z16" s="157">
        <v>1499853</v>
      </c>
      <c r="AA16" s="157">
        <v>106547</v>
      </c>
      <c r="AB16" s="157">
        <v>143191</v>
      </c>
      <c r="AC16" s="157">
        <v>2345076</v>
      </c>
      <c r="AD16" s="217">
        <v>2030043</v>
      </c>
      <c r="AE16" s="230" t="s">
        <v>243</v>
      </c>
      <c r="AF16" s="177">
        <v>69063</v>
      </c>
      <c r="AG16" s="177">
        <v>43155</v>
      </c>
      <c r="AH16" s="177">
        <v>226791</v>
      </c>
      <c r="AI16" s="177">
        <v>186716</v>
      </c>
      <c r="AJ16" s="177">
        <v>166716</v>
      </c>
      <c r="AK16" s="178">
        <v>281467</v>
      </c>
      <c r="AL16" s="222" t="s">
        <v>243</v>
      </c>
      <c r="AM16" s="177">
        <v>349216</v>
      </c>
      <c r="AN16" s="177">
        <v>317216</v>
      </c>
      <c r="AO16" s="177">
        <v>880146</v>
      </c>
      <c r="AP16" s="177">
        <v>833727</v>
      </c>
      <c r="AQ16" s="177">
        <v>31158</v>
      </c>
      <c r="AR16" s="178">
        <v>84537</v>
      </c>
    </row>
    <row r="17" spans="1:44" ht="17.75" customHeight="1" x14ac:dyDescent="0.35">
      <c r="A17" s="191" t="s">
        <v>263</v>
      </c>
      <c r="B17" s="182">
        <v>0.6</v>
      </c>
      <c r="C17" s="182">
        <v>0.23</v>
      </c>
      <c r="D17" s="182">
        <v>0.78</v>
      </c>
      <c r="E17" s="157">
        <v>833420</v>
      </c>
      <c r="F17" s="182">
        <v>-0.04</v>
      </c>
      <c r="G17" s="157">
        <v>8041344</v>
      </c>
      <c r="H17" s="182">
        <v>0.11</v>
      </c>
      <c r="I17" s="157">
        <v>8904102</v>
      </c>
      <c r="J17" s="182">
        <v>-7.0000000000000007E-2</v>
      </c>
      <c r="K17" s="157">
        <v>8306500</v>
      </c>
      <c r="L17" s="182">
        <v>0.14000000000000001</v>
      </c>
      <c r="M17" s="157">
        <v>9498521</v>
      </c>
      <c r="N17" s="191" t="s">
        <v>263</v>
      </c>
      <c r="O17" s="236">
        <v>34.192999999999998</v>
      </c>
      <c r="P17" s="234">
        <v>8.6199999999999999E-2</v>
      </c>
      <c r="Q17" s="236">
        <v>37.14</v>
      </c>
      <c r="R17" s="234">
        <v>-2.7E-4</v>
      </c>
      <c r="S17" s="236">
        <v>37.039000000000001</v>
      </c>
      <c r="T17" s="234">
        <v>8.9999999999999998E-4</v>
      </c>
      <c r="U17" s="236">
        <v>37.073</v>
      </c>
      <c r="V17" s="234">
        <v>7.8200000000000006E-2</v>
      </c>
      <c r="W17" s="236">
        <v>39.972999999999999</v>
      </c>
      <c r="X17" s="191" t="s">
        <v>263</v>
      </c>
      <c r="Y17" s="235">
        <v>226020</v>
      </c>
      <c r="Z17" s="235">
        <v>239378</v>
      </c>
      <c r="AA17" s="235">
        <v>618400</v>
      </c>
      <c r="AB17" s="235">
        <v>607352</v>
      </c>
      <c r="AC17" s="235">
        <v>1661945</v>
      </c>
      <c r="AD17" s="237">
        <v>1809102</v>
      </c>
      <c r="AE17" s="231" t="s">
        <v>263</v>
      </c>
      <c r="AF17" s="192">
        <v>49152</v>
      </c>
      <c r="AG17" s="192">
        <v>30505</v>
      </c>
      <c r="AH17" s="192">
        <v>12187</v>
      </c>
      <c r="AI17" s="192">
        <v>2571</v>
      </c>
      <c r="AJ17" s="192">
        <v>288290</v>
      </c>
      <c r="AK17" s="193">
        <v>354938</v>
      </c>
      <c r="AL17" s="223" t="s">
        <v>263</v>
      </c>
      <c r="AM17" s="192">
        <v>1219261</v>
      </c>
      <c r="AN17" s="192">
        <v>1291230</v>
      </c>
      <c r="AO17" s="192">
        <v>589168</v>
      </c>
      <c r="AP17" s="192">
        <v>568723</v>
      </c>
      <c r="AQ17" s="192">
        <v>527008</v>
      </c>
      <c r="AR17" s="193">
        <v>601601</v>
      </c>
    </row>
    <row r="18" spans="1:44" ht="17.75" customHeight="1" x14ac:dyDescent="0.35">
      <c r="A18" s="191" t="s">
        <v>181</v>
      </c>
      <c r="B18" s="257">
        <v>0.17749999999999999</v>
      </c>
      <c r="C18" s="257">
        <v>0.62629999999999997</v>
      </c>
      <c r="D18" s="257">
        <v>0.4587</v>
      </c>
      <c r="E18" s="258">
        <v>2682055</v>
      </c>
      <c r="F18" s="257">
        <f>SUM((G18-E18)/G18)</f>
        <v>3.3910762598279342E-3</v>
      </c>
      <c r="G18" s="258">
        <v>2691181</v>
      </c>
      <c r="H18" s="257">
        <f>SUM((I18-G18)/I18)</f>
        <v>2.5296402604105359E-2</v>
      </c>
      <c r="I18" s="258">
        <v>2761025</v>
      </c>
      <c r="J18" s="257">
        <f>SUM((K18-I18)/K18)</f>
        <v>1.0246952082907646E-2</v>
      </c>
      <c r="K18" s="258">
        <v>2789610</v>
      </c>
      <c r="L18" s="257">
        <f>SUM((M18-K18)/M18)</f>
        <v>2.582483837431785E-2</v>
      </c>
      <c r="M18" s="259">
        <v>2863561</v>
      </c>
      <c r="N18" s="184" t="s">
        <v>181</v>
      </c>
      <c r="O18" s="203">
        <v>29.405999999999999</v>
      </c>
      <c r="P18" s="182">
        <f>SUM((Q18-O18)/Q18)</f>
        <v>0</v>
      </c>
      <c r="Q18" s="203">
        <v>29.405999999999999</v>
      </c>
      <c r="R18" s="182">
        <f>SUM((S18-Q18)/S18)</f>
        <v>-2.7279547159516572E-3</v>
      </c>
      <c r="S18" s="203">
        <v>29.326000000000001</v>
      </c>
      <c r="T18" s="182">
        <f>SUM((U18-S18)/U18)</f>
        <v>2.5170068027210229E-3</v>
      </c>
      <c r="U18" s="203">
        <v>29.4</v>
      </c>
      <c r="V18" s="182">
        <f>SUM((W18-U18)/W18)</f>
        <v>-8.4033613445377263E-3</v>
      </c>
      <c r="W18" s="203">
        <v>29.155000000000001</v>
      </c>
      <c r="X18" s="191" t="s">
        <v>181</v>
      </c>
      <c r="Y18" s="235">
        <v>978351.35</v>
      </c>
      <c r="Z18" s="235">
        <v>1113980.68</v>
      </c>
      <c r="AA18" s="235">
        <v>110680.25</v>
      </c>
      <c r="AB18" s="235">
        <v>128108.17</v>
      </c>
      <c r="AC18" s="235">
        <v>2603530</v>
      </c>
      <c r="AD18" s="237">
        <v>2851719</v>
      </c>
      <c r="AE18" s="184" t="s">
        <v>181</v>
      </c>
      <c r="AF18" s="177">
        <v>15361</v>
      </c>
      <c r="AG18" s="177">
        <v>18263</v>
      </c>
      <c r="AH18" s="177">
        <v>73911</v>
      </c>
      <c r="AI18" s="177">
        <v>93231</v>
      </c>
      <c r="AJ18" s="177">
        <v>284521.93</v>
      </c>
      <c r="AK18" s="178">
        <v>425599.69</v>
      </c>
      <c r="AL18" s="222" t="s">
        <v>181</v>
      </c>
      <c r="AM18" s="177">
        <v>180757</v>
      </c>
      <c r="AN18" s="177">
        <v>175085.9</v>
      </c>
      <c r="AO18" s="177">
        <v>388802.99</v>
      </c>
      <c r="AP18" s="464">
        <v>417833</v>
      </c>
      <c r="AQ18" s="177">
        <v>231115.43</v>
      </c>
      <c r="AR18" s="178">
        <v>177317.25</v>
      </c>
    </row>
    <row r="19" spans="1:44" ht="17.75" customHeight="1" x14ac:dyDescent="0.35">
      <c r="A19" s="560" t="s">
        <v>283</v>
      </c>
      <c r="B19" s="463">
        <v>0.54</v>
      </c>
      <c r="C19" s="463">
        <v>0.36</v>
      </c>
      <c r="D19" s="463">
        <v>0.72</v>
      </c>
      <c r="E19" s="355">
        <v>10637753</v>
      </c>
      <c r="F19" s="463">
        <v>-1.4E-2</v>
      </c>
      <c r="G19" s="355">
        <v>10488912</v>
      </c>
      <c r="H19" s="463">
        <v>3.2000000000000001E-2</v>
      </c>
      <c r="I19" s="355">
        <v>10828427</v>
      </c>
      <c r="J19" s="463">
        <v>6.2E-2</v>
      </c>
      <c r="K19" s="355">
        <v>11494930</v>
      </c>
      <c r="L19" s="463">
        <v>2.5999999999999999E-2</v>
      </c>
      <c r="M19" s="355">
        <v>11793042</v>
      </c>
      <c r="N19" s="238" t="s">
        <v>283</v>
      </c>
      <c r="O19" s="358">
        <v>32.387</v>
      </c>
      <c r="P19" s="463">
        <v>4.4000000000000003E-3</v>
      </c>
      <c r="Q19" s="358">
        <v>32.529000000000003</v>
      </c>
      <c r="R19" s="463">
        <v>-1.1000000000000001E-3</v>
      </c>
      <c r="S19" s="358">
        <v>32.494</v>
      </c>
      <c r="T19" s="463">
        <v>-2.9999999999999997E-4</v>
      </c>
      <c r="U19" s="358">
        <v>32.482999999999997</v>
      </c>
      <c r="V19" s="463">
        <v>8.0000000000000004E-4</v>
      </c>
      <c r="W19" s="358">
        <v>32.508000000000003</v>
      </c>
      <c r="X19" s="238" t="s">
        <v>283</v>
      </c>
      <c r="Y19" s="355">
        <v>1008821</v>
      </c>
      <c r="Z19" s="355">
        <v>997330</v>
      </c>
      <c r="AA19" s="355">
        <v>21200</v>
      </c>
      <c r="AB19" s="355">
        <v>31750</v>
      </c>
      <c r="AC19" s="355">
        <v>2529852</v>
      </c>
      <c r="AD19" s="355">
        <v>2257562</v>
      </c>
      <c r="AE19" s="238" t="s">
        <v>283</v>
      </c>
      <c r="AF19" s="464">
        <v>39922</v>
      </c>
      <c r="AG19" s="464">
        <v>41028</v>
      </c>
      <c r="AH19" s="464">
        <v>145915</v>
      </c>
      <c r="AI19" s="464">
        <v>101550</v>
      </c>
      <c r="AJ19" s="464">
        <v>391591</v>
      </c>
      <c r="AK19" s="464">
        <v>442012</v>
      </c>
      <c r="AL19" s="238" t="s">
        <v>283</v>
      </c>
      <c r="AM19" s="464">
        <v>348392</v>
      </c>
      <c r="AN19" s="464">
        <v>282613</v>
      </c>
      <c r="AO19" s="464">
        <v>436253</v>
      </c>
      <c r="AP19" s="464">
        <v>365884</v>
      </c>
      <c r="AQ19" s="464">
        <v>35062</v>
      </c>
      <c r="AR19" s="178">
        <v>87884</v>
      </c>
    </row>
    <row r="20" spans="1:44" ht="17.75" customHeight="1" x14ac:dyDescent="0.35">
      <c r="A20" s="119" t="s">
        <v>284</v>
      </c>
      <c r="B20" s="463">
        <v>0.44</v>
      </c>
      <c r="C20" s="463">
        <v>0.47</v>
      </c>
      <c r="D20" s="463">
        <v>0.57999999999999996</v>
      </c>
      <c r="E20" s="355">
        <v>5168923</v>
      </c>
      <c r="F20" s="463">
        <v>1.26E-2</v>
      </c>
      <c r="G20" s="355">
        <v>5233995</v>
      </c>
      <c r="H20" s="463">
        <v>-1.37E-2</v>
      </c>
      <c r="I20" s="355">
        <v>5162223</v>
      </c>
      <c r="J20" s="463">
        <v>9.4999999999999998E-3</v>
      </c>
      <c r="K20" s="355">
        <v>5211079</v>
      </c>
      <c r="L20" s="463">
        <v>2.7400000000000001E-2</v>
      </c>
      <c r="M20" s="355">
        <v>5354050</v>
      </c>
      <c r="N20" s="238" t="s">
        <v>284</v>
      </c>
      <c r="O20" s="358">
        <v>35.520000000000003</v>
      </c>
      <c r="P20" s="463">
        <v>-4.1999999999999997E-3</v>
      </c>
      <c r="Q20" s="203">
        <v>35.369999999999997</v>
      </c>
      <c r="R20" s="182">
        <v>1.1000000000000001E-3</v>
      </c>
      <c r="S20" s="203">
        <v>35.409999999999997</v>
      </c>
      <c r="T20" s="182">
        <v>2.9999999999999997E-4</v>
      </c>
      <c r="U20" s="203">
        <v>35.42</v>
      </c>
      <c r="V20" s="182">
        <v>-8.0000000000000004E-4</v>
      </c>
      <c r="W20" s="203">
        <v>35.39</v>
      </c>
      <c r="X20" s="238" t="s">
        <v>284</v>
      </c>
      <c r="Y20" s="355">
        <v>1135547</v>
      </c>
      <c r="Z20" s="355">
        <v>1263575</v>
      </c>
      <c r="AA20" s="355">
        <v>105549</v>
      </c>
      <c r="AB20" s="355">
        <v>120919</v>
      </c>
      <c r="AC20" s="355">
        <v>2315692</v>
      </c>
      <c r="AD20" s="355">
        <v>2354993</v>
      </c>
      <c r="AE20" s="238" t="s">
        <v>284</v>
      </c>
      <c r="AF20" s="464">
        <v>1560</v>
      </c>
      <c r="AG20" s="464">
        <v>0</v>
      </c>
      <c r="AH20" s="464">
        <v>106741</v>
      </c>
      <c r="AI20" s="464">
        <v>111048</v>
      </c>
      <c r="AJ20" s="464">
        <v>113589</v>
      </c>
      <c r="AK20" s="464">
        <v>146699</v>
      </c>
      <c r="AL20" s="238" t="s">
        <v>284</v>
      </c>
      <c r="AM20" s="464">
        <v>553915</v>
      </c>
      <c r="AN20" s="464">
        <v>589163</v>
      </c>
      <c r="AO20" s="464">
        <v>854386</v>
      </c>
      <c r="AP20" s="464">
        <v>943604</v>
      </c>
      <c r="AQ20" s="464">
        <v>46038</v>
      </c>
      <c r="AR20" s="178">
        <v>55894</v>
      </c>
    </row>
    <row r="21" spans="1:44" ht="17.75" customHeight="1" thickBot="1" x14ac:dyDescent="0.4">
      <c r="A21" s="561" t="s">
        <v>285</v>
      </c>
      <c r="B21" s="562">
        <v>0.39</v>
      </c>
      <c r="C21" s="562">
        <v>0.28000000000000003</v>
      </c>
      <c r="D21" s="562">
        <v>0.51</v>
      </c>
      <c r="E21" s="563">
        <v>5193267</v>
      </c>
      <c r="F21" s="562">
        <v>5.8999999999999997E-2</v>
      </c>
      <c r="G21" s="563">
        <v>5500166</v>
      </c>
      <c r="H21" s="562">
        <v>5.0099999999999999E-2</v>
      </c>
      <c r="I21" s="563">
        <v>5776215</v>
      </c>
      <c r="J21" s="562">
        <v>0</v>
      </c>
      <c r="K21" s="563">
        <v>5776238</v>
      </c>
      <c r="L21" s="562">
        <v>2.1000000000000001E-2</v>
      </c>
      <c r="M21" s="563">
        <v>5899703</v>
      </c>
      <c r="N21" s="564" t="s">
        <v>285</v>
      </c>
      <c r="O21" s="565">
        <v>38.139000000000003</v>
      </c>
      <c r="P21" s="562">
        <v>5.0999999999999997E-2</v>
      </c>
      <c r="Q21" s="565">
        <v>40.023000000000003</v>
      </c>
      <c r="R21" s="562">
        <v>1.54E-2</v>
      </c>
      <c r="S21" s="565">
        <v>40.64</v>
      </c>
      <c r="T21" s="562">
        <v>2.75E-2</v>
      </c>
      <c r="U21" s="565">
        <v>41.758000000000003</v>
      </c>
      <c r="V21" s="562">
        <v>-1.2999999999999999E-3</v>
      </c>
      <c r="W21" s="565">
        <v>41.703000000000003</v>
      </c>
      <c r="X21" s="564" t="s">
        <v>285</v>
      </c>
      <c r="Y21" s="563">
        <v>1106004</v>
      </c>
      <c r="Z21" s="563">
        <v>1080600</v>
      </c>
      <c r="AA21" s="563">
        <v>121577</v>
      </c>
      <c r="AB21" s="563">
        <v>138800</v>
      </c>
      <c r="AC21" s="563">
        <v>1913367</v>
      </c>
      <c r="AD21" s="563">
        <v>1917313</v>
      </c>
      <c r="AE21" s="564" t="s">
        <v>285</v>
      </c>
      <c r="AF21" s="566">
        <v>3564</v>
      </c>
      <c r="AG21" s="566">
        <v>7448</v>
      </c>
      <c r="AH21" s="566">
        <v>34284</v>
      </c>
      <c r="AI21" s="566">
        <v>45088</v>
      </c>
      <c r="AJ21" s="566">
        <v>314456</v>
      </c>
      <c r="AK21" s="566">
        <v>386743</v>
      </c>
      <c r="AL21" s="564" t="s">
        <v>285</v>
      </c>
      <c r="AM21" s="566">
        <v>258731</v>
      </c>
      <c r="AN21" s="566">
        <v>219809</v>
      </c>
      <c r="AO21" s="566">
        <v>484097</v>
      </c>
      <c r="AP21" s="566">
        <v>393572</v>
      </c>
      <c r="AQ21" s="566">
        <v>271655</v>
      </c>
      <c r="AR21" s="567">
        <v>251697</v>
      </c>
    </row>
    <row r="22" spans="1:44" ht="55.15" customHeight="1" thickTop="1" thickBot="1" x14ac:dyDescent="0.4">
      <c r="A22" s="186"/>
      <c r="B22" s="669" t="s">
        <v>106</v>
      </c>
      <c r="C22" s="670"/>
      <c r="D22" s="671"/>
      <c r="E22" s="672" t="s">
        <v>86</v>
      </c>
      <c r="F22" s="673"/>
      <c r="G22" s="673"/>
      <c r="H22" s="673"/>
      <c r="I22" s="673"/>
      <c r="J22" s="673"/>
      <c r="K22" s="673"/>
      <c r="L22" s="673"/>
      <c r="M22" s="673"/>
      <c r="N22" s="684" t="s">
        <v>86</v>
      </c>
      <c r="O22" s="685"/>
      <c r="P22" s="685"/>
      <c r="Q22" s="685"/>
      <c r="R22" s="685"/>
      <c r="S22" s="685"/>
      <c r="T22" s="685"/>
      <c r="U22" s="685"/>
      <c r="V22" s="685"/>
      <c r="W22" s="686"/>
      <c r="X22" s="680" t="s">
        <v>132</v>
      </c>
      <c r="Y22" s="680"/>
      <c r="Z22" s="680"/>
      <c r="AA22" s="680"/>
      <c r="AB22" s="680"/>
      <c r="AC22" s="680"/>
      <c r="AD22" s="680"/>
      <c r="AE22" s="681" t="s">
        <v>104</v>
      </c>
      <c r="AF22" s="682"/>
      <c r="AG22" s="682"/>
      <c r="AH22" s="682"/>
      <c r="AI22" s="682"/>
      <c r="AJ22" s="682"/>
      <c r="AK22" s="683"/>
      <c r="AL22" s="687" t="s">
        <v>133</v>
      </c>
      <c r="AM22" s="688"/>
      <c r="AN22" s="688"/>
      <c r="AO22" s="688"/>
      <c r="AP22" s="688"/>
      <c r="AQ22" s="688"/>
      <c r="AR22" s="689"/>
    </row>
    <row r="23" spans="1:44" ht="17.75" customHeight="1" x14ac:dyDescent="0.35">
      <c r="A23" s="186"/>
      <c r="B23" s="198"/>
      <c r="C23" s="199"/>
      <c r="D23" s="199"/>
      <c r="E23" s="187"/>
      <c r="F23" s="199"/>
      <c r="G23" s="187"/>
      <c r="AO23" s="179"/>
    </row>
    <row r="24" spans="1:44" ht="17.75" customHeight="1" x14ac:dyDescent="0.35">
      <c r="A24" s="186"/>
      <c r="B24" s="199"/>
      <c r="C24" s="199"/>
      <c r="D24" s="199"/>
      <c r="Z24" s="215"/>
    </row>
    <row r="25" spans="1:44" ht="17.75" customHeight="1" x14ac:dyDescent="0.35">
      <c r="A25" s="186"/>
      <c r="B25" s="199"/>
      <c r="C25" s="199"/>
      <c r="D25" s="199"/>
    </row>
    <row r="26" spans="1:44" ht="17.75" customHeight="1" x14ac:dyDescent="0.35">
      <c r="A26" s="186"/>
      <c r="B26" s="199"/>
      <c r="C26" s="199"/>
      <c r="D26" s="199"/>
    </row>
    <row r="27" spans="1:44" ht="17.75" customHeight="1" x14ac:dyDescent="0.35">
      <c r="A27" s="186"/>
      <c r="B27" s="199"/>
      <c r="C27" s="199"/>
      <c r="D27" s="199"/>
      <c r="Z27" s="215"/>
    </row>
    <row r="28" spans="1:44" ht="17.75" customHeight="1" x14ac:dyDescent="0.35">
      <c r="A28" s="186"/>
      <c r="B28" s="199"/>
      <c r="C28" s="199"/>
      <c r="D28" s="199"/>
      <c r="W28" s="208"/>
      <c r="X28" s="174"/>
    </row>
    <row r="29" spans="1:44" ht="17.75" customHeight="1" x14ac:dyDescent="0.35">
      <c r="A29" s="186"/>
      <c r="B29" s="199"/>
      <c r="C29" s="199"/>
      <c r="D29" s="199"/>
      <c r="Z29" s="215"/>
    </row>
    <row r="30" spans="1:44" ht="17.75" customHeight="1" x14ac:dyDescent="0.35">
      <c r="A30" s="186"/>
      <c r="W30" s="208"/>
      <c r="X30" s="174"/>
    </row>
    <row r="31" spans="1:44" ht="17.75" customHeight="1" x14ac:dyDescent="0.35">
      <c r="A31" s="186"/>
      <c r="W31" s="208"/>
      <c r="X31" s="174"/>
    </row>
    <row r="32" spans="1:44" ht="17.75" customHeight="1" x14ac:dyDescent="0.35">
      <c r="A32" s="186"/>
      <c r="W32" s="208"/>
      <c r="X32" s="174"/>
      <c r="Z32" s="215"/>
    </row>
    <row r="33" spans="1:1" ht="17.75" customHeight="1" x14ac:dyDescent="0.35">
      <c r="A33" s="186"/>
    </row>
    <row r="34" spans="1:1" ht="17.75" customHeight="1" x14ac:dyDescent="0.35">
      <c r="A34" s="189"/>
    </row>
    <row r="35" spans="1:1" ht="17.75" customHeight="1" x14ac:dyDescent="0.35">
      <c r="A35" s="173"/>
    </row>
    <row r="36" spans="1:1" ht="17.75" customHeight="1" x14ac:dyDescent="0.35">
      <c r="A36" s="190"/>
    </row>
    <row r="37" spans="1:1" ht="17.75" customHeight="1" x14ac:dyDescent="0.35">
      <c r="A37" s="190"/>
    </row>
    <row r="38" spans="1:1" ht="17.75" customHeight="1" x14ac:dyDescent="0.35">
      <c r="A38" s="190"/>
    </row>
  </sheetData>
  <mergeCells count="12">
    <mergeCell ref="AE22:AK22"/>
    <mergeCell ref="N22:W22"/>
    <mergeCell ref="AL22:AR22"/>
    <mergeCell ref="AE1:AK1"/>
    <mergeCell ref="AL1:AR1"/>
    <mergeCell ref="X1:AD1"/>
    <mergeCell ref="N1:W1"/>
    <mergeCell ref="B22:D22"/>
    <mergeCell ref="E22:M22"/>
    <mergeCell ref="E1:M1"/>
    <mergeCell ref="B1:D1"/>
    <mergeCell ref="X22:AD22"/>
  </mergeCells>
  <pageMargins left="0.25" right="0.25" top="0.75" bottom="0.75" header="0.3" footer="0.3"/>
  <pageSetup scale="81" orientation="landscape" verticalDpi="598" r:id="rId1"/>
  <colBreaks count="4" manualBreakCount="4">
    <brk id="13" max="17" man="1"/>
    <brk id="23" max="17" man="1"/>
    <brk id="30" max="17" man="1"/>
    <brk id="37" max="1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K23"/>
  <sheetViews>
    <sheetView view="pageBreakPreview" topLeftCell="J1" zoomScale="60" zoomScaleNormal="100" workbookViewId="0">
      <selection activeCell="AA3" sqref="AA3"/>
    </sheetView>
  </sheetViews>
  <sheetFormatPr defaultColWidth="9" defaultRowHeight="14" x14ac:dyDescent="0.3"/>
  <cols>
    <col min="1" max="1" width="24.6328125" style="1" customWidth="1"/>
    <col min="2" max="2" width="6.26953125" style="1" customWidth="1"/>
    <col min="3" max="3" width="6.36328125" style="1" customWidth="1"/>
    <col min="4" max="4" width="5.08984375" style="1" customWidth="1"/>
    <col min="5" max="5" width="10.81640625" style="1" customWidth="1"/>
    <col min="6" max="6" width="7.6328125" style="1" customWidth="1"/>
    <col min="7" max="7" width="6.26953125" style="1" customWidth="1"/>
    <col min="8" max="8" width="5.26953125" style="1" customWidth="1"/>
    <col min="9" max="9" width="10.26953125" style="1" customWidth="1"/>
    <col min="10" max="10" width="6.36328125" style="1" customWidth="1"/>
    <col min="11" max="11" width="6.26953125" style="1" customWidth="1"/>
    <col min="12" max="12" width="5.08984375" style="1" customWidth="1"/>
    <col min="13" max="13" width="10.26953125" style="1" customWidth="1"/>
    <col min="14" max="14" width="21.36328125" style="1" customWidth="1"/>
    <col min="15" max="16" width="6.36328125" style="1" customWidth="1"/>
    <col min="17" max="17" width="5" style="1" customWidth="1"/>
    <col min="18" max="18" width="10.26953125" style="1" customWidth="1"/>
    <col min="19" max="19" width="32.81640625" style="1" customWidth="1"/>
    <col min="20" max="20" width="6.6328125" style="1" customWidth="1"/>
    <col min="21" max="21" width="6.26953125" style="1" customWidth="1"/>
    <col min="22" max="22" width="6" style="1" customWidth="1"/>
    <col min="23" max="23" width="10.81640625" style="1" customWidth="1"/>
    <col min="24" max="25" width="10.26953125" style="1" customWidth="1"/>
    <col min="26" max="26" width="10" style="1" customWidth="1"/>
    <col min="27" max="27" width="11" style="1" customWidth="1"/>
    <col min="28" max="28" width="9.36328125" style="1" customWidth="1"/>
    <col min="29" max="29" width="11" style="1" customWidth="1"/>
    <col min="30" max="30" width="8.6328125" style="1" customWidth="1"/>
    <col min="31" max="31" width="11" style="1" customWidth="1"/>
    <col min="32" max="32" width="9" style="1" customWidth="1"/>
    <col min="33" max="33" width="11" style="1" customWidth="1"/>
    <col min="34" max="34" width="8.81640625" style="1" customWidth="1"/>
    <col min="35" max="35" width="11" style="1" customWidth="1"/>
    <col min="36" max="36" width="6.81640625" style="1" customWidth="1"/>
    <col min="37" max="37" width="7" style="1" customWidth="1"/>
    <col min="38" max="38" width="6.6328125" style="1" customWidth="1"/>
    <col min="39" max="39" width="7.26953125" style="1" customWidth="1"/>
    <col min="40" max="40" width="6.7265625" style="1" customWidth="1"/>
    <col min="41" max="41" width="7.36328125" style="1" customWidth="1"/>
    <col min="42" max="42" width="6.7265625" style="1" customWidth="1"/>
    <col min="43" max="43" width="7.08984375" style="1" customWidth="1"/>
    <col min="44" max="44" width="6.81640625" style="1" customWidth="1"/>
    <col min="45" max="45" width="11.7265625" style="1" customWidth="1"/>
    <col min="46" max="46" width="10.7265625" style="1" customWidth="1"/>
    <col min="47" max="48" width="10" style="1" customWidth="1"/>
    <col min="49" max="49" width="10.81640625" style="1" customWidth="1"/>
    <col min="50" max="50" width="10.26953125" style="1" customWidth="1"/>
    <col min="51" max="55" width="11" style="1" customWidth="1"/>
    <col min="56" max="56" width="10" style="1" customWidth="1"/>
    <col min="57" max="57" width="10.26953125" style="1" customWidth="1"/>
    <col min="58" max="60" width="10.81640625" style="1" customWidth="1"/>
    <col min="61" max="61" width="11.08984375" style="1" customWidth="1"/>
    <col min="62" max="62" width="11.81640625" style="1" customWidth="1"/>
    <col min="63" max="16384" width="9" style="1"/>
  </cols>
  <sheetData>
    <row r="1" spans="1:63" s="8" customFormat="1" ht="69.75" customHeight="1" thickTop="1" thickBot="1" x14ac:dyDescent="0.35">
      <c r="A1" s="21"/>
      <c r="B1" s="728" t="s">
        <v>31</v>
      </c>
      <c r="C1" s="729"/>
      <c r="D1" s="729"/>
      <c r="E1" s="730"/>
      <c r="F1" s="723" t="s">
        <v>52</v>
      </c>
      <c r="G1" s="729"/>
      <c r="H1" s="729"/>
      <c r="I1" s="730"/>
      <c r="J1" s="723" t="s">
        <v>53</v>
      </c>
      <c r="K1" s="719"/>
      <c r="L1" s="719"/>
      <c r="M1" s="724"/>
      <c r="N1" s="702" t="s">
        <v>51</v>
      </c>
      <c r="O1" s="703"/>
      <c r="P1" s="703"/>
      <c r="Q1" s="703"/>
      <c r="R1" s="704"/>
      <c r="S1" s="718" t="s">
        <v>35</v>
      </c>
      <c r="T1" s="719"/>
      <c r="U1" s="719"/>
      <c r="V1" s="719"/>
      <c r="W1" s="720"/>
      <c r="X1" s="708" t="s">
        <v>42</v>
      </c>
      <c r="Y1" s="709"/>
      <c r="Z1" s="710"/>
      <c r="AA1" s="718" t="s">
        <v>4</v>
      </c>
      <c r="AB1" s="719"/>
      <c r="AC1" s="719"/>
      <c r="AD1" s="719"/>
      <c r="AE1" s="719"/>
      <c r="AF1" s="719"/>
      <c r="AG1" s="719"/>
      <c r="AH1" s="719"/>
      <c r="AI1" s="720"/>
      <c r="AJ1" s="723" t="s">
        <v>14</v>
      </c>
      <c r="AK1" s="719"/>
      <c r="AL1" s="719"/>
      <c r="AM1" s="719"/>
      <c r="AN1" s="719"/>
      <c r="AO1" s="719"/>
      <c r="AP1" s="719"/>
      <c r="AQ1" s="719"/>
      <c r="AR1" s="724"/>
      <c r="AS1" s="705" t="s">
        <v>88</v>
      </c>
      <c r="AT1" s="706"/>
      <c r="AU1" s="706"/>
      <c r="AV1" s="706"/>
      <c r="AW1" s="706"/>
      <c r="AX1" s="707"/>
      <c r="AY1" s="702" t="s">
        <v>89</v>
      </c>
      <c r="AZ1" s="703"/>
      <c r="BA1" s="703"/>
      <c r="BB1" s="703"/>
      <c r="BC1" s="703"/>
      <c r="BD1" s="704"/>
      <c r="BE1" s="702" t="s">
        <v>90</v>
      </c>
      <c r="BF1" s="703"/>
      <c r="BG1" s="703"/>
      <c r="BH1" s="703"/>
      <c r="BI1" s="703"/>
      <c r="BJ1" s="704"/>
      <c r="BK1" s="39"/>
    </row>
    <row r="2" spans="1:63" s="26" customFormat="1" ht="82.9" customHeight="1" thickTop="1" thickBot="1" x14ac:dyDescent="0.35">
      <c r="A2" s="22" t="s">
        <v>0</v>
      </c>
      <c r="B2" s="23" t="s">
        <v>1</v>
      </c>
      <c r="C2" s="24" t="s">
        <v>2</v>
      </c>
      <c r="D2" s="24" t="s">
        <v>21</v>
      </c>
      <c r="E2" s="25" t="s">
        <v>3</v>
      </c>
      <c r="F2" s="23" t="s">
        <v>1</v>
      </c>
      <c r="G2" s="24" t="s">
        <v>2</v>
      </c>
      <c r="H2" s="24" t="s">
        <v>21</v>
      </c>
      <c r="I2" s="25" t="s">
        <v>3</v>
      </c>
      <c r="J2" s="23" t="s">
        <v>1</v>
      </c>
      <c r="K2" s="24" t="s">
        <v>2</v>
      </c>
      <c r="L2" s="24" t="s">
        <v>21</v>
      </c>
      <c r="M2" s="25" t="s">
        <v>3</v>
      </c>
      <c r="N2" s="22" t="s">
        <v>33</v>
      </c>
      <c r="O2" s="24" t="s">
        <v>1</v>
      </c>
      <c r="P2" s="24" t="s">
        <v>2</v>
      </c>
      <c r="Q2" s="24" t="s">
        <v>21</v>
      </c>
      <c r="R2" s="25" t="s">
        <v>3</v>
      </c>
      <c r="S2" s="27" t="s">
        <v>36</v>
      </c>
      <c r="T2" s="24" t="s">
        <v>1</v>
      </c>
      <c r="U2" s="24" t="s">
        <v>2</v>
      </c>
      <c r="V2" s="24" t="s">
        <v>21</v>
      </c>
      <c r="W2" s="28" t="s">
        <v>3</v>
      </c>
      <c r="X2" s="23" t="s">
        <v>71</v>
      </c>
      <c r="Y2" s="24" t="s">
        <v>95</v>
      </c>
      <c r="Z2" s="25" t="s">
        <v>96</v>
      </c>
      <c r="AA2" s="27" t="s">
        <v>7</v>
      </c>
      <c r="AB2" s="24" t="s">
        <v>44</v>
      </c>
      <c r="AC2" s="24" t="s">
        <v>8</v>
      </c>
      <c r="AD2" s="24" t="s">
        <v>45</v>
      </c>
      <c r="AE2" s="24" t="s">
        <v>6</v>
      </c>
      <c r="AF2" s="24" t="s">
        <v>46</v>
      </c>
      <c r="AG2" s="24" t="s">
        <v>5</v>
      </c>
      <c r="AH2" s="24" t="s">
        <v>47</v>
      </c>
      <c r="AI2" s="25" t="s">
        <v>9</v>
      </c>
      <c r="AJ2" s="27" t="s">
        <v>7</v>
      </c>
      <c r="AK2" s="24" t="s">
        <v>44</v>
      </c>
      <c r="AL2" s="24" t="s">
        <v>8</v>
      </c>
      <c r="AM2" s="24" t="s">
        <v>45</v>
      </c>
      <c r="AN2" s="24" t="s">
        <v>6</v>
      </c>
      <c r="AO2" s="24" t="s">
        <v>46</v>
      </c>
      <c r="AP2" s="24" t="s">
        <v>5</v>
      </c>
      <c r="AQ2" s="24" t="s">
        <v>47</v>
      </c>
      <c r="AR2" s="28" t="s">
        <v>9</v>
      </c>
      <c r="AS2" s="23" t="s">
        <v>17</v>
      </c>
      <c r="AT2" s="24" t="s">
        <v>18</v>
      </c>
      <c r="AU2" s="24" t="s">
        <v>15</v>
      </c>
      <c r="AV2" s="24" t="s">
        <v>16</v>
      </c>
      <c r="AW2" s="24" t="s">
        <v>19</v>
      </c>
      <c r="AX2" s="25" t="s">
        <v>20</v>
      </c>
      <c r="AY2" s="27" t="s">
        <v>24</v>
      </c>
      <c r="AZ2" s="24" t="s">
        <v>22</v>
      </c>
      <c r="BA2" s="27" t="s">
        <v>98</v>
      </c>
      <c r="BB2" s="24" t="s">
        <v>99</v>
      </c>
      <c r="BC2" s="24" t="s">
        <v>25</v>
      </c>
      <c r="BD2" s="25" t="s">
        <v>26</v>
      </c>
      <c r="BE2" s="27" t="s">
        <v>23</v>
      </c>
      <c r="BF2" s="24" t="s">
        <v>27</v>
      </c>
      <c r="BG2" s="24" t="s">
        <v>100</v>
      </c>
      <c r="BH2" s="24" t="s">
        <v>101</v>
      </c>
      <c r="BI2" s="24" t="s">
        <v>28</v>
      </c>
      <c r="BJ2" s="25" t="s">
        <v>29</v>
      </c>
      <c r="BK2" s="40"/>
    </row>
    <row r="3" spans="1:63" ht="30" thickTop="1" thickBot="1" x14ac:dyDescent="0.4">
      <c r="A3" s="42" t="s">
        <v>37</v>
      </c>
      <c r="B3" s="29">
        <v>62</v>
      </c>
      <c r="C3" s="16">
        <v>72</v>
      </c>
      <c r="D3" s="12">
        <v>82</v>
      </c>
      <c r="E3" s="13">
        <v>92</v>
      </c>
      <c r="F3" s="71">
        <v>36</v>
      </c>
      <c r="G3" s="72">
        <v>52</v>
      </c>
      <c r="H3" s="72">
        <v>68</v>
      </c>
      <c r="I3" s="73">
        <v>80</v>
      </c>
      <c r="J3" s="29">
        <f>F3+B3</f>
        <v>98</v>
      </c>
      <c r="K3" s="30">
        <f t="shared" ref="K3:M3" si="0">G3+C3</f>
        <v>124</v>
      </c>
      <c r="L3" s="30">
        <f t="shared" si="0"/>
        <v>150</v>
      </c>
      <c r="M3" s="31">
        <f t="shared" si="0"/>
        <v>172</v>
      </c>
      <c r="N3" s="32" t="s">
        <v>38</v>
      </c>
      <c r="O3" s="33">
        <v>10</v>
      </c>
      <c r="P3" s="33">
        <v>15</v>
      </c>
      <c r="Q3" s="33">
        <v>20</v>
      </c>
      <c r="R3" s="34">
        <v>25</v>
      </c>
      <c r="S3" s="65" t="s">
        <v>61</v>
      </c>
      <c r="T3" s="48">
        <v>0.5</v>
      </c>
      <c r="U3" s="48">
        <v>0.3</v>
      </c>
      <c r="V3" s="48">
        <v>0.1</v>
      </c>
      <c r="W3" s="49">
        <v>0.1</v>
      </c>
      <c r="X3" s="47">
        <v>0.6</v>
      </c>
      <c r="Y3" s="43">
        <v>0.3</v>
      </c>
      <c r="Z3" s="44">
        <v>0.1</v>
      </c>
      <c r="AA3" s="16">
        <v>1</v>
      </c>
      <c r="AB3" s="15">
        <f>AC3-AA3/1</f>
        <v>1</v>
      </c>
      <c r="AC3" s="12">
        <v>2</v>
      </c>
      <c r="AD3" s="15">
        <v>1</v>
      </c>
      <c r="AE3" s="12">
        <v>4</v>
      </c>
      <c r="AF3" s="15">
        <v>1</v>
      </c>
      <c r="AG3" s="12">
        <v>8</v>
      </c>
      <c r="AH3" s="15">
        <v>1</v>
      </c>
      <c r="AI3" s="17">
        <v>16</v>
      </c>
      <c r="AJ3" s="18">
        <v>1</v>
      </c>
      <c r="AK3" s="15">
        <f>AL3-AJ3/1</f>
        <v>1</v>
      </c>
      <c r="AL3" s="19">
        <v>2</v>
      </c>
      <c r="AM3" s="15">
        <v>1</v>
      </c>
      <c r="AN3" s="19">
        <v>4</v>
      </c>
      <c r="AO3" s="15">
        <v>1</v>
      </c>
      <c r="AP3" s="19">
        <v>8</v>
      </c>
      <c r="AQ3" s="15">
        <v>1</v>
      </c>
      <c r="AR3" s="20">
        <v>16</v>
      </c>
      <c r="AS3" s="14">
        <v>13413</v>
      </c>
      <c r="AT3" s="12">
        <v>14313413</v>
      </c>
      <c r="AU3" s="12">
        <v>3134132</v>
      </c>
      <c r="AV3" s="12">
        <v>1341234</v>
      </c>
      <c r="AW3" s="12">
        <v>1341234</v>
      </c>
      <c r="AX3" s="13">
        <v>1342134</v>
      </c>
      <c r="AY3" s="16">
        <v>13412</v>
      </c>
      <c r="AZ3" s="12">
        <v>1341234</v>
      </c>
      <c r="BA3" s="12">
        <v>2343</v>
      </c>
      <c r="BB3" s="12">
        <v>23423</v>
      </c>
      <c r="BC3" s="12">
        <v>134123</v>
      </c>
      <c r="BD3" s="13">
        <v>134214</v>
      </c>
      <c r="BE3" s="16">
        <v>134123</v>
      </c>
      <c r="BF3" s="12">
        <v>134214</v>
      </c>
      <c r="BG3" s="12">
        <v>1231234</v>
      </c>
      <c r="BH3" s="12">
        <v>24532</v>
      </c>
      <c r="BI3" s="12">
        <v>1342</v>
      </c>
      <c r="BJ3" s="13">
        <v>13424</v>
      </c>
      <c r="BK3" s="41"/>
    </row>
    <row r="4" spans="1:63" ht="13.9" customHeight="1" thickTop="1" x14ac:dyDescent="0.3">
      <c r="B4" s="731" t="s">
        <v>56</v>
      </c>
      <c r="C4" s="732"/>
      <c r="D4" s="732"/>
      <c r="E4" s="732"/>
      <c r="F4" s="733" t="s">
        <v>55</v>
      </c>
      <c r="G4" s="721"/>
      <c r="H4" s="721"/>
      <c r="I4" s="734"/>
      <c r="J4" s="721" t="s">
        <v>55</v>
      </c>
      <c r="K4" s="721"/>
      <c r="L4" s="721"/>
      <c r="M4" s="721"/>
      <c r="N4" s="35" t="s">
        <v>40</v>
      </c>
      <c r="O4" s="36">
        <v>15</v>
      </c>
      <c r="P4" s="36">
        <v>20</v>
      </c>
      <c r="Q4" s="36">
        <v>25</v>
      </c>
      <c r="R4" s="37">
        <v>30</v>
      </c>
      <c r="S4" s="45" t="s">
        <v>62</v>
      </c>
      <c r="T4" s="50">
        <v>0.1</v>
      </c>
      <c r="U4" s="50">
        <v>0.3</v>
      </c>
      <c r="V4" s="50">
        <v>0.1</v>
      </c>
      <c r="W4" s="51">
        <v>0.5</v>
      </c>
      <c r="X4" s="45"/>
      <c r="Y4" s="6"/>
      <c r="Z4" s="58"/>
      <c r="AA4" s="711" t="s">
        <v>85</v>
      </c>
      <c r="AB4" s="712"/>
      <c r="AC4" s="712"/>
      <c r="AD4" s="712"/>
      <c r="AE4" s="712"/>
      <c r="AF4" s="712"/>
      <c r="AG4" s="712"/>
      <c r="AH4" s="712"/>
      <c r="AI4" s="713"/>
      <c r="AJ4" s="712" t="s">
        <v>86</v>
      </c>
      <c r="AK4" s="712"/>
      <c r="AL4" s="712"/>
      <c r="AM4" s="712"/>
      <c r="AN4" s="712"/>
      <c r="AO4" s="712"/>
      <c r="AP4" s="712"/>
      <c r="AQ4" s="712"/>
      <c r="AR4" s="713"/>
      <c r="AS4" s="717" t="s">
        <v>87</v>
      </c>
      <c r="AT4" s="717"/>
      <c r="AU4" s="717"/>
      <c r="AV4" s="717"/>
      <c r="AW4" s="717"/>
      <c r="AX4" s="717"/>
      <c r="AY4" s="68" t="s">
        <v>60</v>
      </c>
      <c r="AZ4" s="69"/>
      <c r="BA4" s="69"/>
      <c r="BB4" s="69"/>
      <c r="BC4" s="69"/>
      <c r="BD4" s="75"/>
      <c r="BE4" s="68" t="s">
        <v>60</v>
      </c>
      <c r="BF4" s="69"/>
      <c r="BG4" s="74"/>
      <c r="BH4" s="74"/>
      <c r="BJ4" s="64"/>
      <c r="BK4" s="41"/>
    </row>
    <row r="5" spans="1:63" ht="14.25" customHeight="1" x14ac:dyDescent="0.3">
      <c r="B5" s="66"/>
      <c r="C5" s="41"/>
      <c r="D5" s="41"/>
      <c r="E5" s="41"/>
      <c r="F5" s="735"/>
      <c r="G5" s="722"/>
      <c r="H5" s="722"/>
      <c r="I5" s="736"/>
      <c r="J5" s="722"/>
      <c r="K5" s="722"/>
      <c r="L5" s="722"/>
      <c r="M5" s="722"/>
      <c r="N5" s="35" t="s">
        <v>39</v>
      </c>
      <c r="O5" s="36">
        <v>5</v>
      </c>
      <c r="P5" s="36">
        <v>10</v>
      </c>
      <c r="Q5" s="36">
        <v>15</v>
      </c>
      <c r="R5" s="37">
        <v>20</v>
      </c>
      <c r="S5" s="45" t="s">
        <v>63</v>
      </c>
      <c r="T5" s="50">
        <v>0.6</v>
      </c>
      <c r="U5" s="50">
        <v>0.05</v>
      </c>
      <c r="V5" s="50">
        <v>0.1</v>
      </c>
      <c r="W5" s="51">
        <v>0.25</v>
      </c>
      <c r="X5" s="45"/>
      <c r="Y5" s="6"/>
      <c r="Z5" s="58"/>
      <c r="AA5" s="714"/>
      <c r="AB5" s="715"/>
      <c r="AC5" s="715"/>
      <c r="AD5" s="715"/>
      <c r="AE5" s="715"/>
      <c r="AF5" s="715"/>
      <c r="AG5" s="715"/>
      <c r="AH5" s="715"/>
      <c r="AI5" s="716"/>
      <c r="AJ5" s="715"/>
      <c r="AK5" s="715"/>
      <c r="AL5" s="715"/>
      <c r="AM5" s="715"/>
      <c r="AN5" s="715"/>
      <c r="AO5" s="715"/>
      <c r="AP5" s="715"/>
      <c r="AQ5" s="715"/>
      <c r="AR5" s="716"/>
      <c r="AY5" s="1" t="s">
        <v>103</v>
      </c>
      <c r="BD5" s="76"/>
      <c r="BE5" s="1" t="s">
        <v>103</v>
      </c>
      <c r="BK5" s="41"/>
    </row>
    <row r="6" spans="1:63" ht="14.25" customHeight="1" x14ac:dyDescent="0.3">
      <c r="B6" s="66"/>
      <c r="C6" s="41"/>
      <c r="D6" s="41"/>
      <c r="E6" s="41"/>
      <c r="F6" s="735"/>
      <c r="G6" s="722"/>
      <c r="H6" s="722"/>
      <c r="I6" s="736"/>
      <c r="J6" s="722"/>
      <c r="K6" s="722"/>
      <c r="L6" s="722"/>
      <c r="M6" s="722"/>
      <c r="N6" s="35" t="s">
        <v>41</v>
      </c>
      <c r="O6" s="36">
        <v>2</v>
      </c>
      <c r="P6" s="36">
        <v>3</v>
      </c>
      <c r="Q6" s="36">
        <v>4</v>
      </c>
      <c r="R6" s="37">
        <v>5</v>
      </c>
      <c r="S6" s="45" t="s">
        <v>64</v>
      </c>
      <c r="T6" s="50">
        <v>0.2</v>
      </c>
      <c r="U6" s="50">
        <v>0.2</v>
      </c>
      <c r="V6" s="50">
        <v>0.2</v>
      </c>
      <c r="W6" s="51">
        <v>0.4</v>
      </c>
      <c r="X6" s="45"/>
      <c r="Y6" s="6"/>
      <c r="Z6" s="58"/>
      <c r="AA6" s="714"/>
      <c r="AB6" s="715"/>
      <c r="AC6" s="715"/>
      <c r="AD6" s="715"/>
      <c r="AE6" s="715"/>
      <c r="AF6" s="715"/>
      <c r="AG6" s="715"/>
      <c r="AH6" s="715"/>
      <c r="AI6" s="716"/>
      <c r="AJ6" s="715"/>
      <c r="AK6" s="715"/>
      <c r="AL6" s="715"/>
      <c r="AM6" s="715"/>
      <c r="AN6" s="715"/>
      <c r="AO6" s="715"/>
      <c r="AP6" s="715"/>
      <c r="AQ6" s="715"/>
      <c r="AR6" s="716"/>
      <c r="AT6" s="3"/>
    </row>
    <row r="7" spans="1:63" ht="14.25" customHeight="1" x14ac:dyDescent="0.3">
      <c r="B7" s="67"/>
      <c r="C7" s="41"/>
      <c r="D7" s="41"/>
      <c r="E7" s="41"/>
      <c r="M7" s="1" t="s">
        <v>30</v>
      </c>
      <c r="N7" s="35" t="s">
        <v>94</v>
      </c>
      <c r="O7" s="36"/>
      <c r="P7" s="36"/>
      <c r="Q7" s="36"/>
      <c r="R7" s="37"/>
      <c r="S7" s="45" t="s">
        <v>65</v>
      </c>
      <c r="T7" s="50">
        <v>0.56000000000000005</v>
      </c>
      <c r="U7" s="50">
        <v>0.56000000000000005</v>
      </c>
      <c r="V7" s="50">
        <v>0.56000000000000005</v>
      </c>
      <c r="W7" s="50">
        <v>0.56000000000000005</v>
      </c>
      <c r="X7" s="45"/>
      <c r="Y7" s="6"/>
      <c r="Z7" s="58"/>
      <c r="AA7" s="714"/>
      <c r="AB7" s="715"/>
      <c r="AC7" s="715"/>
      <c r="AD7" s="715"/>
      <c r="AE7" s="715"/>
      <c r="AF7" s="715"/>
      <c r="AG7" s="715"/>
      <c r="AH7" s="715"/>
      <c r="AI7" s="716"/>
      <c r="AJ7" s="715"/>
      <c r="AK7" s="715"/>
      <c r="AL7" s="715"/>
      <c r="AM7" s="715"/>
      <c r="AN7" s="715"/>
      <c r="AO7" s="715"/>
      <c r="AP7" s="715"/>
      <c r="AQ7" s="715"/>
      <c r="AR7" s="716"/>
    </row>
    <row r="8" spans="1:63" x14ac:dyDescent="0.3">
      <c r="A8" s="1" t="s">
        <v>43</v>
      </c>
      <c r="B8" s="4"/>
      <c r="N8" s="70" t="s">
        <v>91</v>
      </c>
      <c r="O8" s="36">
        <v>2</v>
      </c>
      <c r="P8" s="36">
        <v>2</v>
      </c>
      <c r="Q8" s="36">
        <v>2</v>
      </c>
      <c r="R8" s="37"/>
      <c r="S8" s="45" t="s">
        <v>66</v>
      </c>
      <c r="T8" s="50">
        <v>0.44</v>
      </c>
      <c r="U8" s="50">
        <v>0.15</v>
      </c>
      <c r="V8" s="50">
        <v>0.12</v>
      </c>
      <c r="W8" s="50">
        <v>0.44</v>
      </c>
      <c r="X8" s="45"/>
      <c r="Y8" s="6"/>
      <c r="Z8" s="58"/>
      <c r="AT8" s="3"/>
    </row>
    <row r="9" spans="1:63" x14ac:dyDescent="0.3">
      <c r="B9" s="4"/>
      <c r="N9" s="70" t="s">
        <v>92</v>
      </c>
      <c r="O9" s="36">
        <v>1</v>
      </c>
      <c r="P9" s="36">
        <v>1</v>
      </c>
      <c r="Q9" s="36">
        <v>1</v>
      </c>
      <c r="R9" s="37"/>
      <c r="S9" s="45" t="s">
        <v>68</v>
      </c>
      <c r="T9" s="50">
        <v>0.65</v>
      </c>
      <c r="U9" s="50">
        <v>0.54</v>
      </c>
      <c r="V9" s="50">
        <v>0.25</v>
      </c>
      <c r="W9" s="50">
        <v>0.02</v>
      </c>
      <c r="X9" s="45"/>
      <c r="Y9" s="6"/>
      <c r="Z9" s="58"/>
      <c r="AR9" s="5"/>
    </row>
    <row r="10" spans="1:63" x14ac:dyDescent="0.3">
      <c r="A10" s="62" t="s">
        <v>72</v>
      </c>
      <c r="B10" s="2"/>
      <c r="N10" s="70" t="s">
        <v>93</v>
      </c>
      <c r="O10" s="36">
        <v>1</v>
      </c>
      <c r="P10" s="36">
        <v>1</v>
      </c>
      <c r="Q10" s="36">
        <v>1</v>
      </c>
      <c r="R10" s="37"/>
      <c r="S10" s="45" t="s">
        <v>67</v>
      </c>
      <c r="T10" s="50">
        <v>0.23</v>
      </c>
      <c r="U10" s="50">
        <v>0.33</v>
      </c>
      <c r="V10" s="50">
        <v>0.56000000000000005</v>
      </c>
      <c r="W10" s="50">
        <v>0.05</v>
      </c>
      <c r="X10" s="45"/>
      <c r="Y10" s="6"/>
      <c r="Z10" s="58"/>
      <c r="AT10" s="3"/>
    </row>
    <row r="11" spans="1:63" x14ac:dyDescent="0.3">
      <c r="A11" s="1" t="s">
        <v>73</v>
      </c>
      <c r="B11" s="726" t="s">
        <v>79</v>
      </c>
      <c r="C11" s="726"/>
      <c r="D11" s="726"/>
      <c r="E11" s="726"/>
      <c r="F11" s="726"/>
      <c r="G11" s="726"/>
      <c r="H11" s="726"/>
      <c r="I11" s="726"/>
      <c r="J11" s="726"/>
      <c r="K11" s="726"/>
      <c r="L11" s="726"/>
      <c r="M11" s="727"/>
      <c r="N11" s="35"/>
      <c r="O11" s="36"/>
      <c r="P11" s="36"/>
      <c r="Q11" s="36"/>
      <c r="R11" s="37"/>
      <c r="S11" s="45"/>
      <c r="T11" s="50"/>
      <c r="U11" s="50"/>
      <c r="V11" s="50"/>
      <c r="W11" s="51"/>
      <c r="X11" s="45"/>
      <c r="Y11" s="6"/>
      <c r="Z11" s="58"/>
      <c r="AR11" s="4"/>
    </row>
    <row r="12" spans="1:63" x14ac:dyDescent="0.3">
      <c r="A12" s="1" t="s">
        <v>74</v>
      </c>
      <c r="B12" s="726" t="s">
        <v>80</v>
      </c>
      <c r="C12" s="726"/>
      <c r="D12" s="726"/>
      <c r="E12" s="726"/>
      <c r="F12" s="726"/>
      <c r="G12" s="726"/>
      <c r="H12" s="726"/>
      <c r="I12" s="726"/>
      <c r="J12" s="726"/>
      <c r="K12" s="726"/>
      <c r="L12" s="726"/>
      <c r="M12" s="727"/>
      <c r="N12" s="35"/>
      <c r="O12" s="36"/>
      <c r="P12" s="36"/>
      <c r="Q12" s="36"/>
      <c r="R12" s="37"/>
      <c r="S12" s="45"/>
      <c r="T12" s="50"/>
      <c r="U12" s="50"/>
      <c r="V12" s="50"/>
      <c r="W12" s="51"/>
      <c r="X12" s="45"/>
      <c r="Y12" s="6"/>
      <c r="Z12" s="58"/>
      <c r="AR12" s="4"/>
      <c r="AT12" s="3"/>
    </row>
    <row r="13" spans="1:63" ht="14.5" thickBot="1" x14ac:dyDescent="0.35">
      <c r="A13" s="1" t="s">
        <v>75</v>
      </c>
      <c r="B13" s="726" t="s">
        <v>77</v>
      </c>
      <c r="C13" s="726"/>
      <c r="D13" s="726"/>
      <c r="E13" s="726"/>
      <c r="F13" s="726"/>
      <c r="G13" s="726"/>
      <c r="H13" s="726"/>
      <c r="I13" s="726"/>
      <c r="J13" s="726"/>
      <c r="K13" s="726"/>
      <c r="L13" s="726"/>
      <c r="M13" s="727"/>
      <c r="N13" s="11"/>
      <c r="O13" s="9"/>
      <c r="P13" s="9"/>
      <c r="Q13" s="9"/>
      <c r="R13" s="10"/>
      <c r="S13" s="46"/>
      <c r="T13" s="52"/>
      <c r="U13" s="52"/>
      <c r="V13" s="52"/>
      <c r="W13" s="53"/>
      <c r="X13" s="45"/>
      <c r="Y13" s="6"/>
      <c r="Z13" s="58"/>
    </row>
    <row r="14" spans="1:63" ht="15" thickTop="1" thickBot="1" x14ac:dyDescent="0.35">
      <c r="A14" s="1" t="s">
        <v>76</v>
      </c>
      <c r="B14" s="726" t="s">
        <v>78</v>
      </c>
      <c r="C14" s="726"/>
      <c r="D14" s="726"/>
      <c r="E14" s="726"/>
      <c r="F14" s="726"/>
      <c r="G14" s="726"/>
      <c r="H14" s="726"/>
      <c r="I14" s="726"/>
      <c r="J14" s="726"/>
      <c r="K14" s="726"/>
      <c r="L14" s="726"/>
      <c r="M14" s="727"/>
      <c r="N14" s="38" t="s">
        <v>34</v>
      </c>
      <c r="O14" s="30">
        <f>SUM(O3:O10)</f>
        <v>36</v>
      </c>
      <c r="P14" s="30">
        <f t="shared" ref="P14:Q14" si="1">SUM(P3:P10)</f>
        <v>52</v>
      </c>
      <c r="Q14" s="30">
        <f t="shared" si="1"/>
        <v>68</v>
      </c>
      <c r="R14" s="30">
        <f t="shared" ref="R14" si="2">SUM(R3:R13)</f>
        <v>80</v>
      </c>
      <c r="S14" s="54"/>
      <c r="T14" s="55"/>
      <c r="U14" s="55"/>
      <c r="V14" s="55"/>
      <c r="W14" s="56"/>
      <c r="X14" s="59"/>
      <c r="Y14" s="7"/>
      <c r="Z14" s="60"/>
    </row>
    <row r="15" spans="1:63" ht="13.9" customHeight="1" thickTop="1" x14ac:dyDescent="0.3">
      <c r="B15" s="4"/>
      <c r="N15" s="721" t="s">
        <v>55</v>
      </c>
      <c r="O15" s="721"/>
      <c r="P15" s="721"/>
      <c r="Q15" s="721"/>
      <c r="R15" s="721"/>
      <c r="S15" s="1" t="s">
        <v>54</v>
      </c>
      <c r="X15" s="1" t="s">
        <v>54</v>
      </c>
    </row>
    <row r="16" spans="1:63" ht="27.4" customHeight="1" x14ac:dyDescent="0.3">
      <c r="B16" s="4"/>
      <c r="N16" s="722"/>
      <c r="O16" s="722"/>
      <c r="P16" s="722"/>
      <c r="Q16" s="722"/>
      <c r="R16" s="722"/>
      <c r="X16" s="725" t="s">
        <v>97</v>
      </c>
      <c r="Y16" s="725"/>
      <c r="Z16" s="725"/>
    </row>
    <row r="17" spans="1:19" ht="14.5" x14ac:dyDescent="0.35">
      <c r="A17" s="57" t="s">
        <v>50</v>
      </c>
      <c r="N17" s="722"/>
      <c r="O17" s="722"/>
      <c r="P17" s="722"/>
      <c r="Q17" s="722"/>
      <c r="R17" s="722"/>
      <c r="S17" s="61"/>
    </row>
    <row r="18" spans="1:19" x14ac:dyDescent="0.3">
      <c r="A18" s="63" t="s">
        <v>48</v>
      </c>
    </row>
    <row r="19" spans="1:19" x14ac:dyDescent="0.3">
      <c r="A19" s="63" t="s">
        <v>49</v>
      </c>
    </row>
    <row r="20" spans="1:19" x14ac:dyDescent="0.3">
      <c r="A20" s="1" t="s">
        <v>81</v>
      </c>
    </row>
    <row r="21" spans="1:19" x14ac:dyDescent="0.3">
      <c r="A21" s="1" t="s">
        <v>82</v>
      </c>
      <c r="B21" s="63"/>
      <c r="C21" s="63"/>
      <c r="D21" s="63"/>
    </row>
    <row r="22" spans="1:19" x14ac:dyDescent="0.3">
      <c r="A22" s="1" t="s">
        <v>83</v>
      </c>
      <c r="B22" s="63"/>
      <c r="C22" s="63"/>
      <c r="D22" s="63"/>
      <c r="E22" s="63"/>
    </row>
    <row r="23" spans="1:19" x14ac:dyDescent="0.3">
      <c r="A23" s="1" t="s">
        <v>84</v>
      </c>
    </row>
  </sheetData>
  <mergeCells count="23">
    <mergeCell ref="B11:M11"/>
    <mergeCell ref="B12:M12"/>
    <mergeCell ref="B13:M13"/>
    <mergeCell ref="B14:M14"/>
    <mergeCell ref="B1:E1"/>
    <mergeCell ref="F1:I1"/>
    <mergeCell ref="J1:M1"/>
    <mergeCell ref="B4:E4"/>
    <mergeCell ref="F4:I6"/>
    <mergeCell ref="J4:M6"/>
    <mergeCell ref="N1:R1"/>
    <mergeCell ref="S1:W1"/>
    <mergeCell ref="N15:R17"/>
    <mergeCell ref="AA1:AI1"/>
    <mergeCell ref="AJ1:AR1"/>
    <mergeCell ref="X16:Z16"/>
    <mergeCell ref="AY1:BD1"/>
    <mergeCell ref="BE1:BJ1"/>
    <mergeCell ref="AS1:AX1"/>
    <mergeCell ref="X1:Z1"/>
    <mergeCell ref="AA4:AI7"/>
    <mergeCell ref="AS4:AX4"/>
    <mergeCell ref="AJ4:AR7"/>
  </mergeCells>
  <hyperlinks>
    <hyperlink ref="A3" r:id="rId1" xr:uid="{00000000-0004-0000-0300-000000000000}"/>
  </hyperlinks>
  <pageMargins left="0.25" right="0.25" top="0.75" bottom="0.75" header="0.3" footer="0.3"/>
  <pageSetup orientation="landscape" r:id="rId2"/>
  <colBreaks count="3" manualBreakCount="3">
    <brk id="13" max="1048575" man="1"/>
    <brk id="23" max="1048575" man="1"/>
    <brk id="3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Form to Fill-1</vt:lpstr>
      <vt:lpstr>Form to Fill-2</vt:lpstr>
      <vt:lpstr>Form to Fill-3</vt:lpstr>
      <vt:lpstr>Example</vt:lpstr>
      <vt:lpstr>'Form to Fill-1'!Print_Area</vt:lpstr>
      <vt:lpstr>'Form to Fill-2'!Print_Area</vt:lpstr>
      <vt:lpstr>'Form to Fill-3'!Print_Area</vt:lpstr>
    </vt:vector>
  </TitlesOfParts>
  <Company>Kansas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Morgan</dc:creator>
  <cp:lastModifiedBy>Heather Morgan</cp:lastModifiedBy>
  <cp:lastPrinted>2020-01-27T21:22:22Z</cp:lastPrinted>
  <dcterms:created xsi:type="dcterms:W3CDTF">2019-06-26T15:28:25Z</dcterms:created>
  <dcterms:modified xsi:type="dcterms:W3CDTF">2020-01-27T21:25:55Z</dcterms:modified>
</cp:coreProperties>
</file>